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sanches.DMEPC.COM.BR\Desktop\Portal DFs e-mail 29-05-2020\"/>
    </mc:Choice>
  </mc:AlternateContent>
  <bookViews>
    <workbookView xWindow="0" yWindow="0" windowWidth="20730" windowHeight="9135"/>
  </bookViews>
  <sheets>
    <sheet name="BP DMEE 2019" sheetId="1" r:id="rId1"/>
    <sheet name="DRE DMEE 2019" sheetId="3" r:id="rId2"/>
    <sheet name="DRA DMEE 2019" sheetId="4" r:id="rId3"/>
    <sheet name="DMPL DMEE 2019" sheetId="6" r:id="rId4"/>
    <sheet name="DFC DMEE 2019" sheetId="7" r:id="rId5"/>
    <sheet name="DVA DMEE 2019" sheetId="8" r:id="rId6"/>
    <sheet name="Plan1" sheetId="40" state="hidden" r:id="rId7"/>
  </sheets>
  <definedNames>
    <definedName name="_xlnm.Print_Area" localSheetId="4">'DFC DMEE 2019'!$A$2:$D$48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40" i="3" s="1"/>
  <c r="C41" i="3" s="1"/>
  <c r="C43" i="3" l="1"/>
  <c r="C42" i="3"/>
  <c r="C44" i="3"/>
</calcChain>
</file>

<file path=xl/sharedStrings.xml><?xml version="1.0" encoding="utf-8"?>
<sst xmlns="http://schemas.openxmlformats.org/spreadsheetml/2006/main" count="277" uniqueCount="180">
  <si>
    <t>(Em milhares de reais)</t>
  </si>
  <si>
    <t>Ativo</t>
  </si>
  <si>
    <t>Circulante</t>
  </si>
  <si>
    <t xml:space="preserve"> </t>
  </si>
  <si>
    <t>-</t>
  </si>
  <si>
    <t>Estoque</t>
  </si>
  <si>
    <t>Tributos diferidos</t>
  </si>
  <si>
    <t xml:space="preserve">Nota </t>
  </si>
  <si>
    <t>Caixa e equivalentes caixa</t>
  </si>
  <si>
    <t>Não circulante</t>
  </si>
  <si>
    <t>Investimentos</t>
  </si>
  <si>
    <t>Imobilizado</t>
  </si>
  <si>
    <t>Intangível</t>
  </si>
  <si>
    <t>Total do ativo</t>
  </si>
  <si>
    <t>Passivo</t>
  </si>
  <si>
    <t>Reserva de lucros</t>
  </si>
  <si>
    <t>Impostos e contribuições sociais</t>
  </si>
  <si>
    <t>Outras contas a pagar</t>
  </si>
  <si>
    <t>Uso do bem público - CESAP</t>
  </si>
  <si>
    <t>Partes relacionadas</t>
  </si>
  <si>
    <t>Patrimônio líquido</t>
  </si>
  <si>
    <t>Lucro bruto</t>
  </si>
  <si>
    <t>Despesas gerais e administrativas</t>
  </si>
  <si>
    <t>Resultado antes das receitas (despesas) financeiras líquidas e impostos</t>
  </si>
  <si>
    <t>Resultado antes dos impostos</t>
  </si>
  <si>
    <t>Impostos diferidos</t>
  </si>
  <si>
    <t>Lucro líquido do exercício</t>
  </si>
  <si>
    <t>Receita operacional líquida</t>
  </si>
  <si>
    <t>Custos operacionais</t>
  </si>
  <si>
    <t>Energia elétrica comprada</t>
  </si>
  <si>
    <t>Despesas operacionais</t>
  </si>
  <si>
    <t>Outras despesas operacionais</t>
  </si>
  <si>
    <t>Resultado de equivalência patrimonial</t>
  </si>
  <si>
    <t>Receitas financeiras</t>
  </si>
  <si>
    <t>Resultado financeiro líquido</t>
  </si>
  <si>
    <t>Contribuição social</t>
  </si>
  <si>
    <t>Imposto de renda</t>
  </si>
  <si>
    <t>Resultado abrangente total</t>
  </si>
  <si>
    <t>Capital Social</t>
  </si>
  <si>
    <t>Reserva Legal</t>
  </si>
  <si>
    <t>Lucros Retidos</t>
  </si>
  <si>
    <t>Total</t>
  </si>
  <si>
    <t>Saldo em 31 de dezembro de 2017</t>
  </si>
  <si>
    <t>Destinação do lucro líquido do exercício:</t>
  </si>
  <si>
    <t>Valor residual de imobilizado e intangível baixado</t>
  </si>
  <si>
    <t>Fluxos de caixa das atividades operacionais</t>
  </si>
  <si>
    <t>Ajustes para conciliar o resultado às disponibilidades geradas</t>
  </si>
  <si>
    <t>Resultado com equivalência patrimonial</t>
  </si>
  <si>
    <t>Depreciação e a amortização</t>
  </si>
  <si>
    <t>Variações patrimoniais</t>
  </si>
  <si>
    <t>Redução (aumento) nos demais ativos circulantes e não circulantes</t>
  </si>
  <si>
    <t>Aumento (redução) no imposto de renda e contribuição social</t>
  </si>
  <si>
    <t>(Redução) aumento nos demais passivos circulantes e não circulantes</t>
  </si>
  <si>
    <t>Caixa oriundo das operações</t>
  </si>
  <si>
    <t>Total das disponibilidades líquidas geradas pelas atividades operacionais</t>
  </si>
  <si>
    <t>Fluxos de caixa das atividades de investimentos</t>
  </si>
  <si>
    <t>Dividendos recebidos</t>
  </si>
  <si>
    <t>Outros</t>
  </si>
  <si>
    <t>Adições em imobilizado/intangível</t>
  </si>
  <si>
    <t>Caixa líquido utilizado nas atividades de investimento</t>
  </si>
  <si>
    <t>Fluxos de caixa das atividades de financiamentos</t>
  </si>
  <si>
    <t>Dividendos pagos</t>
  </si>
  <si>
    <t>Operações com coligadas e controladas</t>
  </si>
  <si>
    <t>Juros sobre capital próprio</t>
  </si>
  <si>
    <t>Dividendos intercalares</t>
  </si>
  <si>
    <t>Caixa líquido utilizado nas atividades de financiamentos</t>
  </si>
  <si>
    <t>Caixa líquido gerado pelas atividades operacionais, de investimentos e de financiamentos</t>
  </si>
  <si>
    <t>No fim do exercício</t>
  </si>
  <si>
    <t>No início do exercício</t>
  </si>
  <si>
    <t>A variação líquida de caixa é assim demonstrada</t>
  </si>
  <si>
    <t>Disponibilidades</t>
  </si>
  <si>
    <t>Aumento de caixa e equivalente de caixa</t>
  </si>
  <si>
    <t>Receita</t>
  </si>
  <si>
    <t>Venda de energia e serviços</t>
  </si>
  <si>
    <t>Outros resultados</t>
  </si>
  <si>
    <t>(-) Insumos adquiridos de terceiros</t>
  </si>
  <si>
    <t>Insumos consumidos - custos energia comprada</t>
  </si>
  <si>
    <t>Material e serviços de terceiros</t>
  </si>
  <si>
    <t>Valor adicionado bruto</t>
  </si>
  <si>
    <t>(=) Valor adicionado líquido</t>
  </si>
  <si>
    <t>(+) Valor adicionado transferido</t>
  </si>
  <si>
    <t>Resultado da equivalência patrimonial</t>
  </si>
  <si>
    <t>Valor adicional total a distribuir</t>
  </si>
  <si>
    <t>Distribuição do valor adicionado</t>
  </si>
  <si>
    <t>Pessoal</t>
  </si>
  <si>
    <t>Remunerações</t>
  </si>
  <si>
    <t>Encargos sociais (exceto INSS)</t>
  </si>
  <si>
    <t>Entidade de previdência privada</t>
  </si>
  <si>
    <t>Auxílio-alimentação</t>
  </si>
  <si>
    <t>Provisões de férias e 13º</t>
  </si>
  <si>
    <t>Convênio assistencial e outros benefícios</t>
  </si>
  <si>
    <t>Participação nos resultados</t>
  </si>
  <si>
    <t>Governo</t>
  </si>
  <si>
    <t>INSS (sobre folha de pagamento)</t>
  </si>
  <si>
    <t>IRPJ/CSLL</t>
  </si>
  <si>
    <t>PIS/COFINS e outros</t>
  </si>
  <si>
    <t>Acionistas</t>
  </si>
  <si>
    <t>Resultados retidos</t>
  </si>
  <si>
    <t xml:space="preserve">  Reserva legal (5%)</t>
  </si>
  <si>
    <t xml:space="preserve">  Dividendo mínimo obrigatório (25%)</t>
  </si>
  <si>
    <t xml:space="preserve">  Transferência para reserva de lucros</t>
  </si>
  <si>
    <t xml:space="preserve">  Outros</t>
  </si>
  <si>
    <t>Demonstração do resultado abrangente</t>
  </si>
  <si>
    <t>Demonstração das mutações do patrimônio líquido</t>
  </si>
  <si>
    <t>Demonstração do fluxo de caixa</t>
  </si>
  <si>
    <t>Demonstração do Valor Adicionado</t>
  </si>
  <si>
    <t>(Em milhares de Reais)</t>
  </si>
  <si>
    <t>Fornecedores - Partes relacionadas</t>
  </si>
  <si>
    <t>Contas a Receber</t>
  </si>
  <si>
    <t xml:space="preserve">Outros Créditos </t>
  </si>
  <si>
    <t>Total do passivo</t>
  </si>
  <si>
    <t>As notas explicativas são parte integrante das demonstrações financeiras.</t>
  </si>
  <si>
    <t>Demonstrações de resultados</t>
  </si>
  <si>
    <t>Capital social</t>
  </si>
  <si>
    <t>DIVIDENDOS INTERCALARES:</t>
  </si>
  <si>
    <t>DEMONSTRAÇÃO DOS DIVIDENDOS INTERCALARES</t>
  </si>
  <si>
    <t>PERÍODO DE JANEIRO A JUNHO DE 2019</t>
  </si>
  <si>
    <t>Lucro Liquido da DMEE (janeiro a junho/19)</t>
  </si>
  <si>
    <t>(-) Reserva legal 5%</t>
  </si>
  <si>
    <t>Lucro Liquido Ajustado</t>
  </si>
  <si>
    <t>50% do Lucro Liquido Ajustado</t>
  </si>
  <si>
    <t>Dividendos Obrigatórios (25%)</t>
  </si>
  <si>
    <t>Dividendos Adicionais/Intercalares</t>
  </si>
  <si>
    <t>Em 2018 o saldo residual de 5.743 refere-se a saldo negativo de IRPJ de 2018, o qual só pode ser compensado após o envio da ECF, bem como, Provisão de</t>
  </si>
  <si>
    <t>IRRF de aplicações financeiras que são contabilizados e estornados, não cabendo tal compensação.</t>
  </si>
  <si>
    <t xml:space="preserve">na Useall pelo RH, e será ajustado na contabilidade após retorno dos mesmos. Este montante é de R$ 573 mil e para não impactar de forma "equivocada" a despesa, </t>
  </si>
  <si>
    <t>foi contabilizada em outros ativos circulantes, até que a Useall "corrija" a divergencia do referido relatório.</t>
  </si>
  <si>
    <t>Explicações das Variações no Ativo:</t>
  </si>
  <si>
    <t>.</t>
  </si>
  <si>
    <t>Explicações das Variações no Passivo:</t>
  </si>
  <si>
    <t xml:space="preserve">tendo em vista, a apuração na DMEE ser por receita Bruta, no final do exercicio, as contas do passivo (impostos e contribuições sociais) </t>
  </si>
  <si>
    <t>serão compensadas com as do ativo, eliminando desta forma os saldos de IRPJ e CSLL, bem como, será demonstrado na oportunidade se haverá saldo negativo a ser compensado.</t>
  </si>
  <si>
    <t>Vale mencionar que o saldo de 2018, refere-se aos impostos cujo recolhimento ocorreu em janeiro/19.</t>
  </si>
  <si>
    <t>encargos setoriais de 209 mil e outros passivos como por exemplo caução em garantia de 18 mil.</t>
  </si>
  <si>
    <t>No caso da provisão civel, a mesma será atualizada pela AJ no final do exercicio.</t>
  </si>
  <si>
    <t>Explicação das principais variações no resultado da DMEE:</t>
  </si>
  <si>
    <r>
      <rPr>
        <b/>
        <u/>
        <sz val="9"/>
        <color rgb="FF000000"/>
        <rFont val="Arial"/>
        <family val="2"/>
      </rPr>
      <t>Receita operacional líquida</t>
    </r>
    <r>
      <rPr>
        <sz val="9"/>
        <color rgb="FF000000"/>
        <rFont val="Arial"/>
        <family val="2"/>
      </rPr>
      <t>: formada pela receita de venda de energia já deduzida os impostos federais e estaduais, representando apenas 6 meses do resultado.</t>
    </r>
  </si>
  <si>
    <r>
      <rPr>
        <b/>
        <u/>
        <sz val="9"/>
        <color rgb="FF000000"/>
        <rFont val="Arial"/>
        <family val="2"/>
      </rPr>
      <t xml:space="preserve">Custos operacionais: </t>
    </r>
    <r>
      <rPr>
        <sz val="9"/>
        <color rgb="FF000000"/>
        <rFont val="Arial"/>
        <family val="2"/>
      </rPr>
      <t>refere-se aos custos com pessoal, material, serviços de terceiros e outros da atividade de geração.</t>
    </r>
  </si>
  <si>
    <r>
      <rPr>
        <b/>
        <u/>
        <sz val="9"/>
        <color rgb="FF000000"/>
        <rFont val="Arial"/>
        <family val="2"/>
      </rPr>
      <t>Energia elétrica comprada</t>
    </r>
    <r>
      <rPr>
        <sz val="9"/>
        <color rgb="FF000000"/>
        <rFont val="Arial"/>
        <family val="2"/>
      </rPr>
      <t>: refere-se a compra de energia da BAESA que é parte relacionada e comercializadoras como: Boven, Bio energias, Trinyty, Merito e Safira.</t>
    </r>
  </si>
  <si>
    <r>
      <rPr>
        <b/>
        <u/>
        <sz val="9"/>
        <color rgb="FF000000"/>
        <rFont val="Arial"/>
        <family val="2"/>
      </rPr>
      <t>Despesas gerais e administrativas:</t>
    </r>
    <r>
      <rPr>
        <sz val="9"/>
        <color rgb="FF000000"/>
        <rFont val="Arial"/>
        <family val="2"/>
      </rPr>
      <t xml:space="preserve"> refere-se aos custos com pessoal, material, serviços de terceiros e outros da atividade de administração</t>
    </r>
  </si>
  <si>
    <r>
      <rPr>
        <b/>
        <u/>
        <sz val="9"/>
        <color rgb="FF000000"/>
        <rFont val="Arial"/>
        <family val="2"/>
      </rPr>
      <t>Outras despesas operacionais:</t>
    </r>
    <r>
      <rPr>
        <sz val="9"/>
        <color rgb="FF000000"/>
        <rFont val="Arial"/>
        <family val="2"/>
      </rPr>
      <t xml:space="preserve"> refere-se a prestação de serviços - comercilaização e despesas com tributos federais </t>
    </r>
  </si>
  <si>
    <r>
      <rPr>
        <b/>
        <u/>
        <sz val="9"/>
        <color rgb="FF000000"/>
        <rFont val="Arial"/>
        <family val="2"/>
      </rPr>
      <t>Resultado de equivalência patrimonial:</t>
    </r>
    <r>
      <rPr>
        <sz val="9"/>
        <color rgb="FF000000"/>
        <rFont val="Arial"/>
        <family val="2"/>
      </rPr>
      <t xml:space="preserve"> resultado de equivalencia patrimonial proveniente das participações na ETAU, BAESA e SEFAC</t>
    </r>
  </si>
  <si>
    <r>
      <rPr>
        <b/>
        <u/>
        <sz val="9"/>
        <color theme="1"/>
        <rFont val="Arial"/>
        <family val="2"/>
      </rPr>
      <t>Receitas financeiras:</t>
    </r>
    <r>
      <rPr>
        <sz val="9"/>
        <color theme="1"/>
        <rFont val="Arial"/>
        <family val="2"/>
      </rPr>
      <t xml:space="preserve"> o saldo mais relevante refere-se as aplicações financeiras</t>
    </r>
  </si>
  <si>
    <r>
      <rPr>
        <b/>
        <u/>
        <sz val="9"/>
        <color rgb="FF000000"/>
        <rFont val="Arial"/>
        <family val="2"/>
      </rPr>
      <t>Despesas financeira:</t>
    </r>
    <r>
      <rPr>
        <sz val="9"/>
        <color rgb="FF000000"/>
        <rFont val="Arial"/>
        <family val="2"/>
      </rPr>
      <t xml:space="preserve"> o saldo mais relevante refere - se aos encargos financeiros  provenientes do Uso do Bem Publico - UBP conforme apropriação do Balancete de Salto Pilão </t>
    </r>
  </si>
  <si>
    <t>Balanços patrimoniais em 31 de dezembro de 2019 e  2018</t>
  </si>
  <si>
    <t>Outros Créditos</t>
  </si>
  <si>
    <t>Exercícios findos em 31 de dezembro de 2019 e 2018</t>
  </si>
  <si>
    <t>31 de dezembro de 2019 e 2018</t>
  </si>
  <si>
    <t>Aumento de Capital Social</t>
  </si>
  <si>
    <t>Saldo em 31 de dezembro de 2019</t>
  </si>
  <si>
    <t>(Redução) aumento nas compras de energia elétrica - BAESA</t>
  </si>
  <si>
    <t>Aquisição Ações - ETAU</t>
  </si>
  <si>
    <t xml:space="preserve">  Dividendos adicionais (25%)</t>
  </si>
  <si>
    <t>Dividendos Adicionais</t>
  </si>
  <si>
    <t>Dividendos adicionais</t>
  </si>
  <si>
    <t>Saldo em 31 de dezembro de 2018 (reapresentado)</t>
  </si>
  <si>
    <t>Total do patrimônio líquido e passivo</t>
  </si>
  <si>
    <r>
      <rPr>
        <b/>
        <sz val="9"/>
        <color theme="1"/>
        <rFont val="Arial"/>
        <family val="2"/>
      </rPr>
      <t>* Tributos a Compensar:</t>
    </r>
    <r>
      <rPr>
        <sz val="9"/>
        <color theme="1"/>
        <rFont val="Arial"/>
        <family val="2"/>
      </rPr>
      <t xml:space="preserve"> refere-se ao pagamento por estimativa de IRPJ/CSLL, IRRF de aplicações financeiras que serão compensados no final do exercicio.</t>
    </r>
  </si>
  <si>
    <r>
      <t>* Estoque:</t>
    </r>
    <r>
      <rPr>
        <sz val="9"/>
        <color theme="1"/>
        <rFont val="Arial"/>
        <family val="2"/>
      </rPr>
      <t xml:space="preserve"> aumento proveniente do almoxarifado de iluminação publica.</t>
    </r>
  </si>
  <si>
    <r>
      <t xml:space="preserve">* </t>
    </r>
    <r>
      <rPr>
        <b/>
        <sz val="9"/>
        <color theme="1"/>
        <rFont val="Arial"/>
        <family val="2"/>
      </rPr>
      <t>Despesas Pagas Antecipadamente:</t>
    </r>
    <r>
      <rPr>
        <sz val="9"/>
        <color theme="1"/>
        <rFont val="Arial"/>
        <family val="2"/>
      </rPr>
      <t xml:space="preserve"> refere-se ao prémio risco hidrologico.</t>
    </r>
  </si>
  <si>
    <r>
      <rPr>
        <b/>
        <sz val="9"/>
        <color theme="1"/>
        <rFont val="Arial"/>
        <family val="2"/>
      </rPr>
      <t>* Outros Ativos Circulantes:</t>
    </r>
    <r>
      <rPr>
        <sz val="9"/>
        <color theme="1"/>
        <rFont val="Arial"/>
        <family val="2"/>
      </rPr>
      <t xml:space="preserve"> o valor mais significativo contabilizado, refere-se a divergencia do relatório de provisões de férias (Diretores), o qual já foi aberto chamado </t>
    </r>
  </si>
  <si>
    <r>
      <t>* Outros Créditos:</t>
    </r>
    <r>
      <rPr>
        <sz val="9"/>
        <color theme="1"/>
        <rFont val="Arial"/>
        <family val="2"/>
      </rPr>
      <t xml:space="preserve"> a variação entre um exercicio e outro, refere-se a amortização do risco hidrologico no longo prazo e que agora passará a ser amortizado no curto prazo.</t>
    </r>
  </si>
  <si>
    <r>
      <rPr>
        <b/>
        <sz val="9"/>
        <color theme="1"/>
        <rFont val="Arial"/>
        <family val="2"/>
      </rPr>
      <t>* Tributos Diferidos:</t>
    </r>
    <r>
      <rPr>
        <sz val="9"/>
        <color theme="1"/>
        <rFont val="Arial"/>
        <family val="2"/>
      </rPr>
      <t xml:space="preserve"> refere-se as diferenças temporarias provenientes de amortização e encargos de UBP, cuja movimentação ocorre sempre no final do exercicio.</t>
    </r>
  </si>
  <si>
    <r>
      <rPr>
        <b/>
        <sz val="9"/>
        <color theme="1"/>
        <rFont val="Arial"/>
        <family val="2"/>
      </rPr>
      <t>* Investimentos:</t>
    </r>
    <r>
      <rPr>
        <sz val="9"/>
        <color theme="1"/>
        <rFont val="Arial"/>
        <family val="2"/>
      </rPr>
      <t xml:space="preserve"> variação decorrente de equivalencia patrimonial. </t>
    </r>
  </si>
  <si>
    <r>
      <rPr>
        <b/>
        <sz val="9"/>
        <color theme="1"/>
        <rFont val="Arial"/>
        <family val="2"/>
      </rPr>
      <t>* Imobilizado e intangivel</t>
    </r>
    <r>
      <rPr>
        <sz val="9"/>
        <color theme="1"/>
        <rFont val="Arial"/>
        <family val="2"/>
      </rPr>
      <t>: variações decorrentes de adições, baixas e depreciação de ativos.</t>
    </r>
  </si>
  <si>
    <r>
      <rPr>
        <b/>
        <sz val="9"/>
        <color theme="1"/>
        <rFont val="Arial"/>
        <family val="2"/>
      </rPr>
      <t>* Fornecedores - Partes Relacionadas:</t>
    </r>
    <r>
      <rPr>
        <sz val="9"/>
        <color theme="1"/>
        <rFont val="Arial"/>
        <family val="2"/>
      </rPr>
      <t xml:space="preserve"> refere-se a compra de energia da BAESA.</t>
    </r>
  </si>
  <si>
    <r>
      <rPr>
        <b/>
        <sz val="9"/>
        <color theme="1"/>
        <rFont val="Arial"/>
        <family val="2"/>
      </rPr>
      <t>* Impostos de Contribuições Sociais:</t>
    </r>
    <r>
      <rPr>
        <sz val="9"/>
        <color theme="1"/>
        <rFont val="Arial"/>
        <family val="2"/>
      </rPr>
      <t xml:space="preserve"> além dos valores a pagar de ICMS, Pis, Cofins, o montante mais significativo refere-se a imposto de renda e contrbuição social, que,</t>
    </r>
  </si>
  <si>
    <r>
      <rPr>
        <b/>
        <sz val="9"/>
        <color theme="1"/>
        <rFont val="Arial"/>
        <family val="2"/>
      </rPr>
      <t>* Outras Contas a Pagar:</t>
    </r>
    <r>
      <rPr>
        <sz val="9"/>
        <color theme="1"/>
        <rFont val="Arial"/>
        <family val="2"/>
      </rPr>
      <t xml:space="preserve"> é composta pelo encargos de uso da rede elétrica de 99 mil, compra de materiais e serviços de 1.144 mil, obrigações sociais e trabalhistas de 1.370 mil,</t>
    </r>
  </si>
  <si>
    <r>
      <rPr>
        <b/>
        <sz val="9"/>
        <color theme="1"/>
        <rFont val="Arial"/>
        <family val="2"/>
      </rPr>
      <t>* Uso do bem publico CESAP:</t>
    </r>
    <r>
      <rPr>
        <sz val="9"/>
        <color theme="1"/>
        <rFont val="Arial"/>
        <family val="2"/>
      </rPr>
      <t xml:space="preserve"> apropriações vindas do balancete de Salto Pilão.</t>
    </r>
  </si>
  <si>
    <r>
      <rPr>
        <b/>
        <sz val="9"/>
        <color theme="1"/>
        <rFont val="Arial"/>
        <family val="2"/>
      </rPr>
      <t>* Partes Relacionadas:</t>
    </r>
    <r>
      <rPr>
        <sz val="9"/>
        <color theme="1"/>
        <rFont val="Arial"/>
        <family val="2"/>
      </rPr>
      <t xml:space="preserve"> refere-se ao montante de P&amp;D (Salto Pilão) + Aquisição de Unidade de conservação tambem de Salto Pilão.</t>
    </r>
  </si>
  <si>
    <r>
      <rPr>
        <b/>
        <sz val="9"/>
        <color theme="1"/>
        <rFont val="Arial"/>
        <family val="2"/>
      </rPr>
      <t>* Provisões para Litigios</t>
    </r>
    <r>
      <rPr>
        <sz val="9"/>
        <color theme="1"/>
        <rFont val="Arial"/>
        <family val="2"/>
      </rPr>
      <t>: refere-se a provisões trabalhista de Salto Pilão da ordem de 45 mil e provisão civel da DMEE referente ao Espólio Pedro Afonso Guimaraes de R$ 244 mil</t>
    </r>
  </si>
  <si>
    <t>Nota</t>
  </si>
  <si>
    <t>(reapresentado)</t>
  </si>
  <si>
    <t>Juros sobre capital próprio/Dividendos relativos a resultados acumulados</t>
  </si>
  <si>
    <t>DME Energética S.A. - DMEE</t>
  </si>
  <si>
    <t>Provisão para litígios</t>
  </si>
  <si>
    <t>Despesas financeiras</t>
  </si>
  <si>
    <t>Lucros acumulados</t>
  </si>
  <si>
    <t>Redução no contas a receber</t>
  </si>
  <si>
    <t>(custos imobilizados)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</si>
</sst>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_);\(0\)"/>
    <numFmt numFmtId="165" formatCode="_(* ###0_);_(* \(#,##0\);_(* &quot;-&quot;_);_(@_)"/>
    <numFmt numFmtId="166" formatCode="_(* #,##0_);_(* \(#,##0\);_(* &quot;-&quot;_);_(@_)"/>
    <numFmt numFmtId="167" formatCode="_(* #,##0.00_);_(* \(#,##0.00\);_(* &quot;-&quot;??_);_(@_)"/>
    <numFmt numFmtId="168" formatCode="_(&quot;R$ &quot;* #,##0.00_);_(&quot;R$ &quot;* \(#,##0.00\);_(&quot;R$ 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9"/>
      <color theme="1"/>
      <name val="Arial"/>
      <family val="2"/>
    </font>
    <font>
      <b/>
      <sz val="9"/>
      <name val="Arial"/>
      <family val="2"/>
    </font>
    <font>
      <b/>
      <u/>
      <sz val="9"/>
      <color rgb="FF000000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rgb="FFFF0000"/>
      <name val="Arial"/>
      <family val="2"/>
    </font>
    <font>
      <b/>
      <i/>
      <u/>
      <sz val="9"/>
      <color theme="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5" fillId="0" borderId="0" applyFont="0" applyFill="0" applyBorder="0" applyAlignment="0" applyProtection="0"/>
    <xf numFmtId="0" fontId="5" fillId="0" borderId="0"/>
    <xf numFmtId="0" fontId="11" fillId="0" borderId="0"/>
    <xf numFmtId="167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0" fillId="0" borderId="0" xfId="0" applyNumberFormat="1" applyFill="1"/>
    <xf numFmtId="0" fontId="4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 indent="1"/>
    </xf>
    <xf numFmtId="3" fontId="2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indent="1"/>
    </xf>
    <xf numFmtId="165" fontId="2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167" fontId="7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justify"/>
    </xf>
    <xf numFmtId="0" fontId="12" fillId="0" borderId="0" xfId="0" applyFont="1" applyFill="1" applyAlignment="1"/>
    <xf numFmtId="0" fontId="3" fillId="0" borderId="0" xfId="0" applyFont="1" applyFill="1"/>
    <xf numFmtId="0" fontId="14" fillId="0" borderId="0" xfId="0" applyFont="1" applyFill="1" applyAlignment="1">
      <alignment horizontal="justify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6" fontId="12" fillId="0" borderId="0" xfId="0" applyNumberFormat="1" applyFont="1" applyFill="1" applyAlignment="1"/>
    <xf numFmtId="166" fontId="12" fillId="0" borderId="0" xfId="0" applyNumberFormat="1" applyFont="1" applyFill="1" applyBorder="1" applyAlignment="1"/>
    <xf numFmtId="0" fontId="2" fillId="0" borderId="0" xfId="0" applyFont="1" applyFill="1"/>
    <xf numFmtId="3" fontId="2" fillId="0" borderId="0" xfId="0" applyNumberFormat="1" applyFont="1" applyFill="1"/>
    <xf numFmtId="166" fontId="12" fillId="0" borderId="0" xfId="1" quotePrefix="1" applyNumberFormat="1" applyFont="1" applyFill="1" applyAlignment="1">
      <alignment horizontal="center"/>
    </xf>
    <xf numFmtId="166" fontId="12" fillId="0" borderId="0" xfId="1" applyNumberFormat="1" applyFont="1" applyFill="1" applyAlignment="1"/>
    <xf numFmtId="166" fontId="12" fillId="0" borderId="0" xfId="1" quotePrefix="1" applyNumberFormat="1" applyFont="1" applyFill="1" applyAlignment="1">
      <alignment horizontal="right"/>
    </xf>
    <xf numFmtId="166" fontId="12" fillId="0" borderId="0" xfId="1" applyNumberFormat="1" applyFont="1" applyFill="1" applyBorder="1" applyAlignment="1"/>
    <xf numFmtId="0" fontId="2" fillId="0" borderId="0" xfId="0" applyFont="1" applyFill="1" applyAlignment="1">
      <alignment horizontal="right"/>
    </xf>
    <xf numFmtId="166" fontId="12" fillId="0" borderId="4" xfId="1" applyNumberFormat="1" applyFont="1" applyFill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Fill="1" applyBorder="1"/>
    <xf numFmtId="166" fontId="12" fillId="0" borderId="0" xfId="1" quotePrefix="1" applyNumberFormat="1" applyFont="1" applyFill="1" applyBorder="1" applyAlignment="1">
      <alignment horizontal="right"/>
    </xf>
    <xf numFmtId="166" fontId="2" fillId="0" borderId="0" xfId="0" applyNumberFormat="1" applyFont="1" applyFill="1"/>
    <xf numFmtId="166" fontId="12" fillId="0" borderId="4" xfId="1" applyNumberFormat="1" applyFont="1" applyFill="1" applyBorder="1" applyAlignment="1">
      <alignment horizontal="right"/>
    </xf>
    <xf numFmtId="166" fontId="12" fillId="0" borderId="4" xfId="1" applyNumberFormat="1" applyFont="1" applyFill="1" applyBorder="1" applyAlignment="1" applyProtection="1"/>
    <xf numFmtId="166" fontId="12" fillId="0" borderId="13" xfId="1" applyNumberFormat="1" applyFont="1" applyFill="1" applyBorder="1" applyAlignment="1"/>
    <xf numFmtId="39" fontId="12" fillId="0" borderId="0" xfId="1" applyNumberFormat="1" applyFont="1" applyFill="1" applyAlignment="1"/>
    <xf numFmtId="166" fontId="12" fillId="0" borderId="2" xfId="1" applyNumberFormat="1" applyFont="1" applyFill="1" applyBorder="1" applyAlignment="1" applyProtection="1"/>
    <xf numFmtId="37" fontId="12" fillId="0" borderId="0" xfId="1" applyNumberFormat="1" applyFont="1" applyFill="1" applyAlignment="1"/>
    <xf numFmtId="166" fontId="12" fillId="0" borderId="0" xfId="1" applyNumberFormat="1" applyFont="1" applyFill="1" applyBorder="1" applyAlignment="1" applyProtection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166" fontId="8" fillId="0" borderId="0" xfId="0" applyNumberFormat="1" applyFont="1" applyFill="1" applyAlignment="1"/>
    <xf numFmtId="166" fontId="12" fillId="0" borderId="5" xfId="1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166" fontId="12" fillId="0" borderId="6" xfId="1" applyNumberFormat="1" applyFont="1" applyFill="1" applyBorder="1" applyAlignment="1" applyProtection="1"/>
    <xf numFmtId="0" fontId="15" fillId="0" borderId="0" xfId="0" applyFont="1"/>
    <xf numFmtId="0" fontId="12" fillId="0" borderId="0" xfId="0" applyNumberFormat="1" applyFont="1" applyFill="1" applyAlignment="1"/>
    <xf numFmtId="0" fontId="3" fillId="0" borderId="0" xfId="0" applyFont="1"/>
    <xf numFmtId="165" fontId="2" fillId="0" borderId="0" xfId="0" applyNumberFormat="1" applyFont="1"/>
    <xf numFmtId="4" fontId="2" fillId="0" borderId="0" xfId="0" applyNumberFormat="1" applyFont="1"/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13" fillId="0" borderId="11" xfId="0" applyFont="1" applyBorder="1"/>
    <xf numFmtId="4" fontId="13" fillId="0" borderId="12" xfId="0" applyNumberFormat="1" applyFont="1" applyBorder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/>
    <xf numFmtId="4" fontId="13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166" fontId="2" fillId="0" borderId="0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166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2" fillId="0" borderId="0" xfId="0" applyNumberFormat="1" applyFont="1"/>
    <xf numFmtId="166" fontId="3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17" fillId="0" borderId="0" xfId="0" applyFont="1"/>
    <xf numFmtId="0" fontId="18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13" xfId="0" applyNumberFormat="1" applyFont="1" applyFill="1" applyBorder="1"/>
    <xf numFmtId="3" fontId="3" fillId="0" borderId="5" xfId="0" applyNumberFormat="1" applyFont="1" applyFill="1" applyBorder="1"/>
    <xf numFmtId="3" fontId="8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166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6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vertical="center"/>
    </xf>
    <xf numFmtId="0" fontId="6" fillId="0" borderId="0" xfId="0" applyFont="1" applyFill="1"/>
    <xf numFmtId="3" fontId="3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justify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20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7">
    <cellStyle name="Moeda 2" xfId="5"/>
    <cellStyle name="Normal" xfId="0" builtinId="0"/>
    <cellStyle name="Normal 2" xfId="3"/>
    <cellStyle name="Normal 4" xfId="2"/>
    <cellStyle name="Separador de milhares 2 2" xfId="4"/>
    <cellStyle name="Vírgula 2" xfId="1"/>
    <cellStyle name="Vírgula 4" xfId="6"/>
  </cellStyles>
  <dxfs count="0"/>
  <tableStyles count="0" defaultTableStyle="TableStyleMedium2" defaultPivotStyle="PivotStyleLight16"/>
  <colors>
    <mruColors>
      <color rgb="FFEA7E08"/>
      <color rgb="FFFF6699"/>
      <color rgb="FFFFCCCC"/>
      <color rgb="FFFFFF00"/>
      <color rgb="FFCC0066"/>
      <color rgb="FF808000"/>
      <color rgb="FFCCFF99"/>
      <color rgb="FF0099FF"/>
      <color rgb="FF99FF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S178"/>
  <sheetViews>
    <sheetView tabSelected="1" zoomScaleNormal="100" workbookViewId="0"/>
  </sheetViews>
  <sheetFormatPr defaultColWidth="14.140625" defaultRowHeight="12" x14ac:dyDescent="0.2"/>
  <cols>
    <col min="1" max="1" width="31.140625" style="14" customWidth="1"/>
    <col min="2" max="2" width="11.28515625" style="93" customWidth="1"/>
    <col min="3" max="3" width="14.140625" style="14"/>
    <col min="4" max="4" width="1.28515625" style="14" customWidth="1"/>
    <col min="5" max="5" width="15.85546875" style="14" customWidth="1"/>
    <col min="6" max="6" width="10.42578125" style="14" customWidth="1"/>
    <col min="7" max="7" width="14.140625" style="14"/>
    <col min="8" max="8" width="18.140625" style="14" customWidth="1"/>
    <col min="9" max="9" width="9.7109375" style="93" customWidth="1"/>
    <col min="10" max="10" width="13.28515625" style="14" customWidth="1"/>
    <col min="11" max="11" width="2" style="14" customWidth="1"/>
    <col min="12" max="12" width="17.5703125" style="14" bestFit="1" customWidth="1"/>
    <col min="13" max="13" width="2.7109375" style="14" customWidth="1"/>
    <col min="14" max="16384" width="14.140625" style="39"/>
  </cols>
  <sheetData>
    <row r="1" spans="1:14" ht="15" x14ac:dyDescent="0.25">
      <c r="A1" s="153" t="s">
        <v>174</v>
      </c>
      <c r="B1" s="154"/>
      <c r="C1" s="155"/>
      <c r="D1" s="38"/>
      <c r="E1" s="38"/>
    </row>
    <row r="2" spans="1:14" ht="15" customHeight="1" x14ac:dyDescent="0.2">
      <c r="A2" s="160" t="s">
        <v>144</v>
      </c>
      <c r="B2" s="156"/>
      <c r="C2" s="155"/>
      <c r="D2" s="38"/>
      <c r="E2" s="38"/>
    </row>
    <row r="3" spans="1:14" ht="12.75" customHeight="1" x14ac:dyDescent="0.2">
      <c r="A3" s="161" t="s">
        <v>106</v>
      </c>
      <c r="B3" s="157"/>
      <c r="C3" s="158"/>
      <c r="D3" s="41"/>
      <c r="E3" s="41"/>
    </row>
    <row r="4" spans="1:14" ht="12.75" customHeight="1" x14ac:dyDescent="0.2">
      <c r="A4" s="41"/>
      <c r="B4" s="92"/>
      <c r="C4" s="41"/>
      <c r="D4" s="41"/>
      <c r="E4" s="41"/>
    </row>
    <row r="5" spans="1:14" ht="27" customHeight="1" thickBot="1" x14ac:dyDescent="0.25">
      <c r="A5" s="40"/>
      <c r="B5" s="90" t="s">
        <v>171</v>
      </c>
      <c r="C5" s="167">
        <v>2019</v>
      </c>
      <c r="D5" s="42"/>
      <c r="E5" s="167">
        <v>2018</v>
      </c>
      <c r="F5" s="43"/>
      <c r="G5" s="40"/>
      <c r="H5" s="40"/>
      <c r="I5" s="90" t="s">
        <v>171</v>
      </c>
      <c r="J5" s="167">
        <v>2019</v>
      </c>
      <c r="K5" s="168"/>
      <c r="L5" s="167">
        <v>2018</v>
      </c>
      <c r="M5" s="42"/>
    </row>
    <row r="6" spans="1:14" ht="14.25" customHeight="1" x14ac:dyDescent="0.2">
      <c r="A6" s="40"/>
      <c r="B6" s="91"/>
      <c r="C6" s="40"/>
      <c r="D6" s="42"/>
      <c r="E6" s="44" t="s">
        <v>172</v>
      </c>
      <c r="F6" s="45"/>
      <c r="G6" s="40"/>
      <c r="H6" s="40"/>
      <c r="I6" s="91"/>
      <c r="J6" s="40"/>
      <c r="K6" s="42"/>
      <c r="L6" s="44" t="s">
        <v>172</v>
      </c>
      <c r="M6" s="42"/>
      <c r="N6" s="44"/>
    </row>
    <row r="7" spans="1:14" ht="14.25" customHeight="1" x14ac:dyDescent="0.2">
      <c r="A7" s="40" t="s">
        <v>1</v>
      </c>
      <c r="B7" s="91"/>
      <c r="C7" s="40"/>
      <c r="D7" s="42"/>
      <c r="E7" s="44"/>
      <c r="F7" s="43"/>
      <c r="G7" s="40" t="s">
        <v>14</v>
      </c>
      <c r="H7" s="40"/>
      <c r="I7" s="91"/>
      <c r="J7" s="40"/>
      <c r="K7" s="42"/>
      <c r="L7" s="46"/>
      <c r="M7" s="42"/>
    </row>
    <row r="8" spans="1:14" ht="14.25" customHeight="1" x14ac:dyDescent="0.2">
      <c r="A8" s="40"/>
      <c r="B8" s="91"/>
      <c r="C8" s="40"/>
      <c r="D8" s="42"/>
      <c r="E8" s="44"/>
      <c r="F8" s="43"/>
      <c r="G8" s="40"/>
      <c r="H8" s="40"/>
      <c r="I8" s="91"/>
      <c r="J8" s="40"/>
      <c r="K8" s="42"/>
      <c r="L8" s="46"/>
      <c r="M8" s="42"/>
    </row>
    <row r="9" spans="1:14" ht="14.25" customHeight="1" x14ac:dyDescent="0.2">
      <c r="A9" s="40" t="s">
        <v>2</v>
      </c>
      <c r="B9" s="91"/>
      <c r="C9" s="40"/>
      <c r="D9" s="40"/>
      <c r="E9" s="47"/>
      <c r="F9" s="40"/>
      <c r="G9" s="40" t="s">
        <v>2</v>
      </c>
      <c r="H9" s="40"/>
      <c r="I9" s="91"/>
      <c r="J9" s="40"/>
      <c r="K9" s="40"/>
      <c r="L9" s="48"/>
      <c r="M9" s="40"/>
    </row>
    <row r="10" spans="1:14" ht="14.25" customHeight="1" x14ac:dyDescent="0.2">
      <c r="A10" s="49" t="s">
        <v>8</v>
      </c>
      <c r="B10" s="58">
        <v>4</v>
      </c>
      <c r="C10" s="57">
        <v>193200</v>
      </c>
      <c r="D10" s="51"/>
      <c r="E10" s="52">
        <v>165337</v>
      </c>
      <c r="F10" s="49"/>
      <c r="G10" s="49" t="s">
        <v>107</v>
      </c>
      <c r="H10" s="49"/>
      <c r="I10" s="58">
        <v>7</v>
      </c>
      <c r="J10" s="57">
        <v>1359</v>
      </c>
      <c r="K10" s="53"/>
      <c r="L10" s="54">
        <v>1129</v>
      </c>
      <c r="M10" s="51"/>
    </row>
    <row r="11" spans="1:14" ht="14.25" customHeight="1" x14ac:dyDescent="0.2">
      <c r="A11" s="49" t="s">
        <v>108</v>
      </c>
      <c r="B11" s="58">
        <v>5</v>
      </c>
      <c r="C11" s="57">
        <v>12118</v>
      </c>
      <c r="D11" s="51"/>
      <c r="E11" s="52">
        <v>10976</v>
      </c>
      <c r="F11" s="49"/>
      <c r="G11" s="49" t="s">
        <v>16</v>
      </c>
      <c r="H11" s="49"/>
      <c r="I11" s="58"/>
      <c r="J11" s="57">
        <v>2545</v>
      </c>
      <c r="K11" s="53"/>
      <c r="L11" s="54">
        <v>1499</v>
      </c>
      <c r="M11" s="51"/>
    </row>
    <row r="12" spans="1:14" ht="14.25" customHeight="1" x14ac:dyDescent="0.2">
      <c r="A12" s="49" t="s">
        <v>145</v>
      </c>
      <c r="B12" s="58">
        <v>6</v>
      </c>
      <c r="C12" s="57">
        <v>5648</v>
      </c>
      <c r="D12" s="51"/>
      <c r="E12" s="54">
        <v>7211</v>
      </c>
      <c r="F12" s="49"/>
      <c r="G12" s="49" t="s">
        <v>17</v>
      </c>
      <c r="H12" s="49"/>
      <c r="I12" s="58"/>
      <c r="J12" s="57">
        <v>2227</v>
      </c>
      <c r="K12" s="55"/>
      <c r="L12" s="54">
        <v>1403</v>
      </c>
      <c r="M12" s="49"/>
      <c r="N12" s="47"/>
    </row>
    <row r="13" spans="1:14" ht="14.25" customHeight="1" x14ac:dyDescent="0.2">
      <c r="A13" s="49" t="s">
        <v>5</v>
      </c>
      <c r="B13" s="58"/>
      <c r="C13" s="133">
        <v>1667</v>
      </c>
      <c r="D13" s="51"/>
      <c r="E13" s="56">
        <v>67</v>
      </c>
      <c r="F13" s="49"/>
      <c r="G13" s="49" t="s">
        <v>18</v>
      </c>
      <c r="H13" s="49"/>
      <c r="I13" s="58">
        <v>11</v>
      </c>
      <c r="J13" s="133">
        <v>12190</v>
      </c>
      <c r="K13" s="53"/>
      <c r="L13" s="56">
        <v>12190</v>
      </c>
      <c r="M13" s="51"/>
      <c r="N13" s="47"/>
    </row>
    <row r="14" spans="1:14" ht="14.25" customHeight="1" x14ac:dyDescent="0.2">
      <c r="A14" s="49"/>
      <c r="B14" s="58"/>
      <c r="C14" s="57"/>
      <c r="D14" s="49"/>
      <c r="E14" s="54"/>
      <c r="F14" s="49"/>
      <c r="G14" s="49"/>
      <c r="H14" s="49"/>
      <c r="I14" s="58"/>
      <c r="J14" s="57"/>
      <c r="K14" s="55"/>
      <c r="L14" s="54"/>
      <c r="M14" s="49"/>
      <c r="N14" s="47"/>
    </row>
    <row r="15" spans="1:14" ht="14.25" customHeight="1" x14ac:dyDescent="0.2">
      <c r="A15" s="49"/>
      <c r="B15" s="58"/>
      <c r="C15" s="133">
        <v>212633</v>
      </c>
      <c r="D15" s="49"/>
      <c r="E15" s="56">
        <v>183591</v>
      </c>
      <c r="F15" s="49"/>
      <c r="G15" s="40"/>
      <c r="H15" s="40"/>
      <c r="I15" s="91"/>
      <c r="J15" s="133">
        <v>18321</v>
      </c>
      <c r="K15" s="55"/>
      <c r="L15" s="56">
        <v>16221</v>
      </c>
      <c r="M15" s="49"/>
      <c r="N15" s="47"/>
    </row>
    <row r="16" spans="1:14" ht="14.25" customHeight="1" x14ac:dyDescent="0.2">
      <c r="A16" s="49"/>
      <c r="B16" s="58"/>
      <c r="C16" s="57"/>
      <c r="D16" s="49"/>
      <c r="E16" s="52"/>
      <c r="F16" s="49"/>
      <c r="G16" s="40"/>
      <c r="H16" s="40"/>
      <c r="I16" s="91"/>
      <c r="J16" s="57"/>
      <c r="K16" s="55"/>
      <c r="L16" s="54"/>
      <c r="M16" s="49"/>
      <c r="N16" s="47"/>
    </row>
    <row r="17" spans="1:19" ht="14.25" customHeight="1" x14ac:dyDescent="0.2">
      <c r="A17" s="40"/>
      <c r="B17" s="91"/>
      <c r="C17" s="57"/>
      <c r="D17" s="40"/>
      <c r="E17" s="52"/>
      <c r="F17" s="40"/>
      <c r="G17" s="40" t="s">
        <v>9</v>
      </c>
      <c r="H17" s="49"/>
      <c r="I17" s="58"/>
      <c r="J17" s="57"/>
      <c r="K17" s="53"/>
      <c r="L17" s="54"/>
      <c r="M17" s="51"/>
      <c r="N17" s="47"/>
    </row>
    <row r="18" spans="1:19" ht="14.25" customHeight="1" x14ac:dyDescent="0.2">
      <c r="A18" s="37" t="s">
        <v>9</v>
      </c>
      <c r="B18" s="91"/>
      <c r="C18" s="57"/>
      <c r="D18" s="40"/>
      <c r="E18" s="52"/>
      <c r="F18" s="49"/>
      <c r="G18" s="49" t="s">
        <v>18</v>
      </c>
      <c r="H18" s="49"/>
      <c r="I18" s="58">
        <v>11</v>
      </c>
      <c r="J18" s="57">
        <v>167514</v>
      </c>
      <c r="K18" s="53"/>
      <c r="L18" s="54">
        <v>160764</v>
      </c>
      <c r="M18" s="51"/>
      <c r="N18" s="47"/>
    </row>
    <row r="19" spans="1:19" ht="14.25" customHeight="1" x14ac:dyDescent="0.2">
      <c r="A19" s="49" t="s">
        <v>109</v>
      </c>
      <c r="B19" s="58">
        <v>6</v>
      </c>
      <c r="C19" s="57">
        <v>706</v>
      </c>
      <c r="D19" s="58"/>
      <c r="E19" s="52">
        <v>1309</v>
      </c>
      <c r="F19" s="49"/>
      <c r="G19" s="49" t="s">
        <v>19</v>
      </c>
      <c r="H19" s="49"/>
      <c r="I19" s="58">
        <v>7</v>
      </c>
      <c r="J19" s="57">
        <v>1444</v>
      </c>
      <c r="K19" s="53"/>
      <c r="L19" s="54">
        <v>1192</v>
      </c>
      <c r="M19" s="51"/>
      <c r="N19" s="47"/>
    </row>
    <row r="20" spans="1:19" ht="14.25" customHeight="1" x14ac:dyDescent="0.2">
      <c r="A20" s="49" t="s">
        <v>6</v>
      </c>
      <c r="B20" s="58">
        <v>19</v>
      </c>
      <c r="C20" s="57">
        <v>14055</v>
      </c>
      <c r="D20" s="58"/>
      <c r="E20" s="52">
        <v>14861</v>
      </c>
      <c r="F20" s="49"/>
      <c r="G20" s="49" t="s">
        <v>175</v>
      </c>
      <c r="H20" s="49"/>
      <c r="I20" s="58"/>
      <c r="J20" s="131">
        <v>289</v>
      </c>
      <c r="L20" s="14">
        <v>289</v>
      </c>
      <c r="M20" s="51"/>
      <c r="N20" s="47"/>
      <c r="Q20" s="60"/>
      <c r="R20" s="61"/>
      <c r="S20" s="54"/>
    </row>
    <row r="21" spans="1:19" ht="14.25" customHeight="1" x14ac:dyDescent="0.2">
      <c r="A21" s="49" t="s">
        <v>10</v>
      </c>
      <c r="B21" s="58">
        <v>8</v>
      </c>
      <c r="C21" s="57">
        <v>99172</v>
      </c>
      <c r="D21" s="51"/>
      <c r="E21" s="52">
        <v>105256</v>
      </c>
      <c r="F21" s="62"/>
      <c r="G21" s="49" t="s">
        <v>17</v>
      </c>
      <c r="H21" s="49"/>
      <c r="I21" s="58"/>
      <c r="J21" s="133">
        <v>10</v>
      </c>
      <c r="K21" s="55"/>
      <c r="L21" s="63">
        <v>20</v>
      </c>
      <c r="M21" s="49"/>
    </row>
    <row r="22" spans="1:19" ht="14.25" customHeight="1" x14ac:dyDescent="0.2">
      <c r="A22" s="49" t="s">
        <v>11</v>
      </c>
      <c r="B22" s="58">
        <v>9</v>
      </c>
      <c r="C22" s="57">
        <v>103324</v>
      </c>
      <c r="D22" s="51"/>
      <c r="E22" s="52">
        <v>105013</v>
      </c>
      <c r="F22" s="49"/>
      <c r="J22" s="80"/>
      <c r="M22" s="49"/>
    </row>
    <row r="23" spans="1:19" ht="14.25" customHeight="1" x14ac:dyDescent="0.2">
      <c r="A23" s="49" t="s">
        <v>12</v>
      </c>
      <c r="B23" s="58">
        <v>10</v>
      </c>
      <c r="C23" s="133">
        <v>58430</v>
      </c>
      <c r="D23" s="51"/>
      <c r="E23" s="56">
        <v>61292</v>
      </c>
      <c r="F23" s="49"/>
      <c r="G23" s="40"/>
      <c r="H23" s="40"/>
      <c r="I23" s="91"/>
      <c r="J23" s="133">
        <v>169257</v>
      </c>
      <c r="K23" s="55"/>
      <c r="L23" s="56">
        <v>162265</v>
      </c>
      <c r="M23" s="49"/>
    </row>
    <row r="24" spans="1:19" ht="14.25" customHeight="1" x14ac:dyDescent="0.2">
      <c r="A24" s="49"/>
      <c r="B24" s="58"/>
      <c r="C24" s="57"/>
      <c r="D24" s="49"/>
      <c r="E24" s="52"/>
      <c r="F24" s="49"/>
      <c r="G24" s="40"/>
      <c r="H24" s="40"/>
      <c r="I24" s="91"/>
      <c r="J24" s="135"/>
      <c r="K24" s="55"/>
      <c r="L24" s="54"/>
      <c r="M24" s="49"/>
    </row>
    <row r="25" spans="1:19" ht="14.25" customHeight="1" x14ac:dyDescent="0.2">
      <c r="C25" s="133">
        <v>275687</v>
      </c>
      <c r="D25" s="49"/>
      <c r="E25" s="64">
        <v>287731</v>
      </c>
      <c r="F25" s="49"/>
      <c r="G25" s="40"/>
      <c r="H25" s="40"/>
      <c r="I25" s="91"/>
      <c r="J25" s="135"/>
      <c r="K25" s="55"/>
      <c r="L25" s="54"/>
      <c r="M25" s="49"/>
    </row>
    <row r="26" spans="1:19" ht="14.25" customHeight="1" x14ac:dyDescent="0.2">
      <c r="A26" s="49"/>
      <c r="B26" s="58"/>
      <c r="C26" s="57"/>
      <c r="D26" s="49"/>
      <c r="E26" s="52"/>
      <c r="F26" s="49"/>
      <c r="G26" s="40" t="s">
        <v>110</v>
      </c>
      <c r="H26" s="40"/>
      <c r="I26" s="91"/>
      <c r="J26" s="136">
        <v>187578</v>
      </c>
      <c r="K26" s="55"/>
      <c r="L26" s="65">
        <v>178486</v>
      </c>
      <c r="M26" s="49"/>
    </row>
    <row r="27" spans="1:19" ht="14.25" customHeight="1" x14ac:dyDescent="0.2">
      <c r="A27" s="49"/>
      <c r="B27" s="58"/>
      <c r="C27" s="57"/>
      <c r="D27" s="49"/>
      <c r="E27" s="66"/>
      <c r="F27" s="49"/>
      <c r="G27" s="40"/>
      <c r="H27" s="40"/>
      <c r="I27" s="91"/>
      <c r="J27" s="57"/>
      <c r="K27" s="55"/>
      <c r="L27" s="54"/>
      <c r="M27" s="49"/>
    </row>
    <row r="28" spans="1:19" ht="14.25" customHeight="1" thickBot="1" x14ac:dyDescent="0.25">
      <c r="A28" s="40" t="s">
        <v>13</v>
      </c>
      <c r="B28" s="91"/>
      <c r="C28" s="134">
        <v>488320</v>
      </c>
      <c r="D28" s="49"/>
      <c r="E28" s="67">
        <v>271322</v>
      </c>
      <c r="F28" s="49"/>
      <c r="G28" s="40" t="s">
        <v>20</v>
      </c>
      <c r="H28" s="49"/>
      <c r="I28" s="58"/>
      <c r="J28" s="57"/>
      <c r="K28" s="55"/>
      <c r="L28" s="54"/>
      <c r="M28" s="49"/>
    </row>
    <row r="29" spans="1:19" ht="14.25" customHeight="1" thickTop="1" x14ac:dyDescent="0.2">
      <c r="A29" s="49"/>
      <c r="B29" s="58"/>
      <c r="C29" s="49"/>
      <c r="D29" s="49"/>
      <c r="E29" s="66"/>
      <c r="F29" s="49"/>
      <c r="G29" s="49" t="s">
        <v>113</v>
      </c>
      <c r="H29" s="49"/>
      <c r="I29" s="58">
        <v>12</v>
      </c>
      <c r="J29" s="57">
        <v>254431</v>
      </c>
      <c r="K29" s="55"/>
      <c r="L29" s="54">
        <v>247250</v>
      </c>
      <c r="M29" s="49"/>
    </row>
    <row r="30" spans="1:19" ht="14.25" customHeight="1" x14ac:dyDescent="0.2">
      <c r="A30" s="49"/>
      <c r="B30" s="58"/>
      <c r="C30" s="49"/>
      <c r="D30" s="49"/>
      <c r="E30" s="68"/>
      <c r="F30" s="49"/>
      <c r="G30" s="14" t="s">
        <v>39</v>
      </c>
      <c r="J30" s="57">
        <v>13226</v>
      </c>
      <c r="L30" s="54">
        <v>11209</v>
      </c>
      <c r="M30" s="69"/>
    </row>
    <row r="31" spans="1:19" ht="14.25" customHeight="1" x14ac:dyDescent="0.2">
      <c r="A31" s="49"/>
      <c r="B31" s="58"/>
      <c r="C31" s="49"/>
      <c r="D31" s="49"/>
      <c r="E31" s="68"/>
      <c r="F31" s="49"/>
      <c r="G31" s="49" t="s">
        <v>15</v>
      </c>
      <c r="J31" s="57">
        <v>27786</v>
      </c>
      <c r="K31" s="49"/>
      <c r="L31" s="54">
        <v>31580</v>
      </c>
      <c r="M31" s="70"/>
    </row>
    <row r="32" spans="1:19" ht="14.25" customHeight="1" x14ac:dyDescent="0.2">
      <c r="A32" s="49"/>
      <c r="B32" s="58"/>
      <c r="C32" s="49"/>
      <c r="D32" s="71"/>
      <c r="E32" s="71"/>
      <c r="F32" s="47"/>
      <c r="G32" s="14" t="s">
        <v>153</v>
      </c>
      <c r="J32" s="57">
        <v>5299</v>
      </c>
      <c r="L32" s="54">
        <v>2797</v>
      </c>
    </row>
    <row r="33" spans="1:13" ht="14.25" customHeight="1" thickBot="1" x14ac:dyDescent="0.25">
      <c r="A33" s="40" t="s">
        <v>111</v>
      </c>
      <c r="B33" s="91"/>
      <c r="C33" s="40"/>
      <c r="D33" s="72"/>
      <c r="E33" s="72"/>
      <c r="F33" s="73"/>
      <c r="G33" s="40"/>
      <c r="H33" s="40"/>
      <c r="I33" s="91"/>
      <c r="J33" s="137">
        <v>300742</v>
      </c>
      <c r="K33" s="49"/>
      <c r="L33" s="74">
        <v>292836</v>
      </c>
      <c r="M33" s="75"/>
    </row>
    <row r="34" spans="1:13" ht="14.25" customHeight="1" thickTop="1" x14ac:dyDescent="0.2">
      <c r="F34" s="75"/>
      <c r="G34" s="40"/>
      <c r="H34" s="40"/>
      <c r="I34" s="91"/>
      <c r="J34" s="40"/>
      <c r="K34" s="49"/>
      <c r="L34" s="54"/>
      <c r="M34" s="76"/>
    </row>
    <row r="35" spans="1:13" ht="14.25" customHeight="1" thickBot="1" x14ac:dyDescent="0.25">
      <c r="F35" s="76"/>
      <c r="G35" s="40" t="s">
        <v>156</v>
      </c>
      <c r="H35" s="40"/>
      <c r="I35" s="91"/>
      <c r="J35" s="134">
        <v>488320</v>
      </c>
      <c r="K35" s="49"/>
      <c r="L35" s="77">
        <v>471322</v>
      </c>
    </row>
    <row r="36" spans="1:13" ht="14.25" hidden="1" customHeight="1" x14ac:dyDescent="0.2">
      <c r="A36" s="49"/>
      <c r="B36" s="58"/>
      <c r="C36" s="49"/>
      <c r="D36" s="75"/>
      <c r="E36" s="75"/>
      <c r="F36" s="47"/>
      <c r="J36" s="131"/>
    </row>
    <row r="37" spans="1:13" ht="14.25" hidden="1" customHeight="1" x14ac:dyDescent="0.2">
      <c r="A37" s="76"/>
      <c r="B37" s="94"/>
      <c r="C37" s="76"/>
      <c r="D37" s="76"/>
      <c r="E37" s="76"/>
      <c r="G37" s="75"/>
      <c r="H37" s="75"/>
      <c r="I37" s="75"/>
      <c r="J37" s="138"/>
      <c r="K37" s="75"/>
      <c r="L37" s="75"/>
    </row>
    <row r="38" spans="1:13" ht="14.25" hidden="1" customHeight="1" x14ac:dyDescent="0.2">
      <c r="A38" s="78" t="s">
        <v>127</v>
      </c>
      <c r="B38" s="95"/>
      <c r="F38" s="79"/>
      <c r="G38" s="76"/>
      <c r="H38" s="76"/>
      <c r="I38" s="94"/>
      <c r="J38" s="76"/>
      <c r="K38" s="76"/>
      <c r="L38" s="76"/>
    </row>
    <row r="39" spans="1:13" ht="14.25" hidden="1" customHeight="1" x14ac:dyDescent="0.2">
      <c r="A39" s="14" t="s">
        <v>128</v>
      </c>
      <c r="J39" s="80"/>
    </row>
    <row r="40" spans="1:13" ht="14.25" hidden="1" customHeight="1" x14ac:dyDescent="0.2">
      <c r="A40" s="14" t="s">
        <v>157</v>
      </c>
      <c r="J40" s="80"/>
    </row>
    <row r="41" spans="1:13" ht="14.25" hidden="1" customHeight="1" x14ac:dyDescent="0.2">
      <c r="A41" s="14" t="s">
        <v>123</v>
      </c>
      <c r="J41" s="80"/>
    </row>
    <row r="42" spans="1:13" ht="14.25" hidden="1" customHeight="1" x14ac:dyDescent="0.2">
      <c r="A42" s="14" t="s">
        <v>124</v>
      </c>
      <c r="J42" s="80"/>
    </row>
    <row r="43" spans="1:13" ht="14.25" hidden="1" customHeight="1" x14ac:dyDescent="0.2">
      <c r="J43" s="80"/>
    </row>
    <row r="44" spans="1:13" ht="14.25" hidden="1" customHeight="1" x14ac:dyDescent="0.2">
      <c r="A44" s="80" t="s">
        <v>158</v>
      </c>
      <c r="B44" s="96"/>
      <c r="J44" s="80"/>
    </row>
    <row r="45" spans="1:13" ht="14.25" hidden="1" customHeight="1" x14ac:dyDescent="0.2">
      <c r="J45" s="80"/>
    </row>
    <row r="46" spans="1:13" ht="12.75" hidden="1" thickTop="1" x14ac:dyDescent="0.2">
      <c r="A46" s="14" t="s">
        <v>159</v>
      </c>
      <c r="J46" s="80"/>
    </row>
    <row r="47" spans="1:13" ht="12.75" hidden="1" thickTop="1" x14ac:dyDescent="0.2">
      <c r="J47" s="80"/>
    </row>
    <row r="48" spans="1:13" ht="12.75" hidden="1" thickTop="1" x14ac:dyDescent="0.2">
      <c r="A48" s="14" t="s">
        <v>160</v>
      </c>
      <c r="J48" s="80"/>
    </row>
    <row r="49" spans="1:10" ht="12.75" hidden="1" thickTop="1" x14ac:dyDescent="0.2">
      <c r="A49" s="14" t="s">
        <v>125</v>
      </c>
      <c r="J49" s="80"/>
    </row>
    <row r="50" spans="1:10" ht="12.75" hidden="1" thickTop="1" x14ac:dyDescent="0.2">
      <c r="A50" s="14" t="s">
        <v>126</v>
      </c>
      <c r="J50" s="80"/>
    </row>
    <row r="51" spans="1:10" ht="12.75" hidden="1" thickTop="1" x14ac:dyDescent="0.2">
      <c r="J51" s="80"/>
    </row>
    <row r="52" spans="1:10" ht="12.75" hidden="1" thickTop="1" x14ac:dyDescent="0.2">
      <c r="A52" s="80" t="s">
        <v>161</v>
      </c>
      <c r="B52" s="96"/>
      <c r="J52" s="80"/>
    </row>
    <row r="53" spans="1:10" ht="12.75" hidden="1" thickTop="1" x14ac:dyDescent="0.2">
      <c r="J53" s="80"/>
    </row>
    <row r="54" spans="1:10" ht="12.75" hidden="1" thickTop="1" x14ac:dyDescent="0.2">
      <c r="A54" s="14" t="s">
        <v>162</v>
      </c>
      <c r="J54" s="80"/>
    </row>
    <row r="55" spans="1:10" ht="12.75" hidden="1" thickTop="1" x14ac:dyDescent="0.2">
      <c r="J55" s="80"/>
    </row>
    <row r="56" spans="1:10" ht="12.75" hidden="1" thickTop="1" x14ac:dyDescent="0.2">
      <c r="A56" s="14" t="s">
        <v>163</v>
      </c>
      <c r="J56" s="80"/>
    </row>
    <row r="57" spans="1:10" ht="12.75" hidden="1" thickTop="1" x14ac:dyDescent="0.2">
      <c r="J57" s="80"/>
    </row>
    <row r="58" spans="1:10" ht="12.75" hidden="1" thickTop="1" x14ac:dyDescent="0.2">
      <c r="A58" s="14" t="s">
        <v>164</v>
      </c>
      <c r="J58" s="80"/>
    </row>
    <row r="59" spans="1:10" ht="12.75" hidden="1" thickTop="1" x14ac:dyDescent="0.2">
      <c r="J59" s="80"/>
    </row>
    <row r="60" spans="1:10" ht="12.75" hidden="1" thickTop="1" x14ac:dyDescent="0.2">
      <c r="J60" s="80"/>
    </row>
    <row r="61" spans="1:10" ht="12.75" hidden="1" thickTop="1" x14ac:dyDescent="0.2">
      <c r="A61" s="78" t="s">
        <v>129</v>
      </c>
      <c r="B61" s="95"/>
      <c r="J61" s="80"/>
    </row>
    <row r="62" spans="1:10" ht="12.75" hidden="1" thickTop="1" x14ac:dyDescent="0.2">
      <c r="J62" s="80"/>
    </row>
    <row r="63" spans="1:10" ht="12.75" hidden="1" thickTop="1" x14ac:dyDescent="0.2">
      <c r="A63" s="14" t="s">
        <v>165</v>
      </c>
      <c r="J63" s="80"/>
    </row>
    <row r="64" spans="1:10" ht="12.75" hidden="1" thickTop="1" x14ac:dyDescent="0.2">
      <c r="J64" s="80"/>
    </row>
    <row r="65" spans="1:10" ht="12.75" hidden="1" thickTop="1" x14ac:dyDescent="0.2">
      <c r="A65" s="14" t="s">
        <v>166</v>
      </c>
      <c r="J65" s="80"/>
    </row>
    <row r="66" spans="1:10" ht="12.75" hidden="1" thickTop="1" x14ac:dyDescent="0.2">
      <c r="A66" s="14" t="s">
        <v>130</v>
      </c>
      <c r="J66" s="80"/>
    </row>
    <row r="67" spans="1:10" ht="12.75" hidden="1" thickTop="1" x14ac:dyDescent="0.2">
      <c r="A67" s="14" t="s">
        <v>131</v>
      </c>
      <c r="J67" s="80"/>
    </row>
    <row r="68" spans="1:10" ht="12.75" hidden="1" thickTop="1" x14ac:dyDescent="0.2">
      <c r="A68" s="14" t="s">
        <v>132</v>
      </c>
      <c r="J68" s="80"/>
    </row>
    <row r="69" spans="1:10" ht="12.75" hidden="1" thickTop="1" x14ac:dyDescent="0.2">
      <c r="J69" s="80"/>
    </row>
    <row r="70" spans="1:10" ht="12.75" hidden="1" thickTop="1" x14ac:dyDescent="0.2">
      <c r="A70" s="14" t="s">
        <v>167</v>
      </c>
      <c r="J70" s="80"/>
    </row>
    <row r="71" spans="1:10" ht="12.75" hidden="1" thickTop="1" x14ac:dyDescent="0.2">
      <c r="A71" s="14" t="s">
        <v>133</v>
      </c>
      <c r="J71" s="80"/>
    </row>
    <row r="72" spans="1:10" ht="12.75" hidden="1" thickTop="1" x14ac:dyDescent="0.2">
      <c r="J72" s="80"/>
    </row>
    <row r="73" spans="1:10" ht="12.75" hidden="1" thickTop="1" x14ac:dyDescent="0.2">
      <c r="A73" s="14" t="s">
        <v>168</v>
      </c>
      <c r="J73" s="80"/>
    </row>
    <row r="74" spans="1:10" ht="12.75" hidden="1" thickTop="1" x14ac:dyDescent="0.2">
      <c r="J74" s="80"/>
    </row>
    <row r="75" spans="1:10" ht="12.75" hidden="1" thickTop="1" x14ac:dyDescent="0.2">
      <c r="A75" s="14" t="s">
        <v>169</v>
      </c>
      <c r="J75" s="80"/>
    </row>
    <row r="76" spans="1:10" ht="12.75" hidden="1" thickTop="1" x14ac:dyDescent="0.2">
      <c r="J76" s="80"/>
    </row>
    <row r="77" spans="1:10" ht="12.75" hidden="1" thickTop="1" x14ac:dyDescent="0.2">
      <c r="A77" s="14" t="s">
        <v>170</v>
      </c>
      <c r="J77" s="80"/>
    </row>
    <row r="78" spans="1:10" ht="12.75" hidden="1" thickTop="1" x14ac:dyDescent="0.2">
      <c r="A78" s="14" t="s">
        <v>134</v>
      </c>
      <c r="J78" s="80"/>
    </row>
    <row r="79" spans="1:10" ht="12.75" hidden="1" thickTop="1" x14ac:dyDescent="0.2">
      <c r="J79" s="80"/>
    </row>
    <row r="80" spans="1:10" ht="12.75" hidden="1" thickTop="1" x14ac:dyDescent="0.2">
      <c r="J80" s="80"/>
    </row>
    <row r="81" spans="10:10" ht="12.75" hidden="1" thickTop="1" x14ac:dyDescent="0.2">
      <c r="J81" s="80"/>
    </row>
    <row r="82" spans="10:10" ht="12.75" hidden="1" thickTop="1" x14ac:dyDescent="0.2">
      <c r="J82" s="80"/>
    </row>
    <row r="83" spans="10:10" ht="12.75" hidden="1" thickTop="1" x14ac:dyDescent="0.2">
      <c r="J83" s="80"/>
    </row>
    <row r="84" spans="10:10" ht="12.75" hidden="1" thickTop="1" x14ac:dyDescent="0.2">
      <c r="J84" s="80"/>
    </row>
    <row r="85" spans="10:10" ht="12.75" hidden="1" thickTop="1" x14ac:dyDescent="0.2">
      <c r="J85" s="80"/>
    </row>
    <row r="86" spans="10:10" ht="12.75" hidden="1" thickTop="1" x14ac:dyDescent="0.2">
      <c r="J86" s="80"/>
    </row>
    <row r="87" spans="10:10" ht="12.75" hidden="1" thickTop="1" x14ac:dyDescent="0.2">
      <c r="J87" s="80"/>
    </row>
    <row r="88" spans="10:10" ht="12.75" hidden="1" thickTop="1" x14ac:dyDescent="0.2">
      <c r="J88" s="80"/>
    </row>
    <row r="89" spans="10:10" ht="12.75" hidden="1" thickTop="1" x14ac:dyDescent="0.2">
      <c r="J89" s="80"/>
    </row>
    <row r="90" spans="10:10" ht="12.75" hidden="1" thickTop="1" x14ac:dyDescent="0.2">
      <c r="J90" s="80"/>
    </row>
    <row r="91" spans="10:10" ht="12.75" hidden="1" thickTop="1" x14ac:dyDescent="0.2">
      <c r="J91" s="80"/>
    </row>
    <row r="92" spans="10:10" ht="12.75" hidden="1" thickTop="1" x14ac:dyDescent="0.2">
      <c r="J92" s="80"/>
    </row>
    <row r="93" spans="10:10" ht="12.75" hidden="1" thickTop="1" x14ac:dyDescent="0.2">
      <c r="J93" s="80"/>
    </row>
    <row r="94" spans="10:10" ht="12.75" hidden="1" thickTop="1" x14ac:dyDescent="0.2">
      <c r="J94" s="80"/>
    </row>
    <row r="95" spans="10:10" ht="12.75" hidden="1" thickTop="1" x14ac:dyDescent="0.2">
      <c r="J95" s="80"/>
    </row>
    <row r="96" spans="10:10" ht="12.75" hidden="1" thickTop="1" x14ac:dyDescent="0.2">
      <c r="J96" s="80"/>
    </row>
    <row r="97" spans="10:10" ht="12.75" hidden="1" thickTop="1" x14ac:dyDescent="0.2">
      <c r="J97" s="80"/>
    </row>
    <row r="98" spans="10:10" ht="12.75" hidden="1" thickTop="1" x14ac:dyDescent="0.2">
      <c r="J98" s="80"/>
    </row>
    <row r="99" spans="10:10" ht="12.75" hidden="1" thickTop="1" x14ac:dyDescent="0.2">
      <c r="J99" s="80"/>
    </row>
    <row r="100" spans="10:10" ht="12.75" hidden="1" thickTop="1" x14ac:dyDescent="0.2">
      <c r="J100" s="80"/>
    </row>
    <row r="101" spans="10:10" ht="12.75" hidden="1" thickTop="1" x14ac:dyDescent="0.2">
      <c r="J101" s="80"/>
    </row>
    <row r="102" spans="10:10" ht="12.75" hidden="1" thickTop="1" x14ac:dyDescent="0.2">
      <c r="J102" s="80"/>
    </row>
    <row r="103" spans="10:10" ht="12.75" hidden="1" thickTop="1" x14ac:dyDescent="0.2">
      <c r="J103" s="80"/>
    </row>
    <row r="104" spans="10:10" ht="12.75" hidden="1" thickTop="1" x14ac:dyDescent="0.2">
      <c r="J104" s="80"/>
    </row>
    <row r="105" spans="10:10" ht="12.75" hidden="1" thickTop="1" x14ac:dyDescent="0.2">
      <c r="J105" s="80"/>
    </row>
    <row r="106" spans="10:10" ht="12.75" hidden="1" thickTop="1" x14ac:dyDescent="0.2">
      <c r="J106" s="80"/>
    </row>
    <row r="107" spans="10:10" ht="12.75" hidden="1" thickTop="1" x14ac:dyDescent="0.2">
      <c r="J107" s="80"/>
    </row>
    <row r="108" spans="10:10" ht="12.75" hidden="1" thickTop="1" x14ac:dyDescent="0.2">
      <c r="J108" s="80"/>
    </row>
    <row r="109" spans="10:10" ht="12.75" hidden="1" thickTop="1" x14ac:dyDescent="0.2">
      <c r="J109" s="80"/>
    </row>
    <row r="110" spans="10:10" ht="12.75" hidden="1" thickTop="1" x14ac:dyDescent="0.2">
      <c r="J110" s="80"/>
    </row>
    <row r="111" spans="10:10" ht="12.75" hidden="1" thickTop="1" x14ac:dyDescent="0.2">
      <c r="J111" s="80"/>
    </row>
    <row r="112" spans="10:10" ht="12.75" hidden="1" thickTop="1" x14ac:dyDescent="0.2">
      <c r="J112" s="80"/>
    </row>
    <row r="113" spans="10:10" ht="12.75" hidden="1" thickTop="1" x14ac:dyDescent="0.2">
      <c r="J113" s="80"/>
    </row>
    <row r="114" spans="10:10" ht="12.75" hidden="1" thickTop="1" x14ac:dyDescent="0.2">
      <c r="J114" s="80"/>
    </row>
    <row r="115" spans="10:10" ht="12.75" hidden="1" thickTop="1" x14ac:dyDescent="0.2">
      <c r="J115" s="80"/>
    </row>
    <row r="116" spans="10:10" ht="12.75" hidden="1" thickTop="1" x14ac:dyDescent="0.2">
      <c r="J116" s="80"/>
    </row>
    <row r="117" spans="10:10" ht="12.75" hidden="1" thickTop="1" x14ac:dyDescent="0.2">
      <c r="J117" s="80"/>
    </row>
    <row r="118" spans="10:10" ht="12.75" hidden="1" thickTop="1" x14ac:dyDescent="0.2">
      <c r="J118" s="80"/>
    </row>
    <row r="119" spans="10:10" ht="12.75" hidden="1" thickTop="1" x14ac:dyDescent="0.2">
      <c r="J119" s="80"/>
    </row>
    <row r="120" spans="10:10" ht="12.75" hidden="1" thickTop="1" x14ac:dyDescent="0.2">
      <c r="J120" s="80"/>
    </row>
    <row r="121" spans="10:10" ht="12.75" hidden="1" thickTop="1" x14ac:dyDescent="0.2">
      <c r="J121" s="80"/>
    </row>
    <row r="122" spans="10:10" ht="12.75" hidden="1" thickTop="1" x14ac:dyDescent="0.2">
      <c r="J122" s="80"/>
    </row>
    <row r="123" spans="10:10" ht="12.75" hidden="1" thickTop="1" x14ac:dyDescent="0.2">
      <c r="J123" s="80"/>
    </row>
    <row r="124" spans="10:10" ht="12.75" hidden="1" thickTop="1" x14ac:dyDescent="0.2">
      <c r="J124" s="80"/>
    </row>
    <row r="125" spans="10:10" ht="12.75" hidden="1" thickTop="1" x14ac:dyDescent="0.2">
      <c r="J125" s="80"/>
    </row>
    <row r="126" spans="10:10" ht="12.75" hidden="1" thickTop="1" x14ac:dyDescent="0.2">
      <c r="J126" s="80"/>
    </row>
    <row r="127" spans="10:10" ht="12.75" hidden="1" thickTop="1" x14ac:dyDescent="0.2">
      <c r="J127" s="80"/>
    </row>
    <row r="128" spans="10:10" ht="12.75" hidden="1" thickTop="1" x14ac:dyDescent="0.2">
      <c r="J128" s="80"/>
    </row>
    <row r="129" spans="10:10" ht="12.75" hidden="1" thickTop="1" x14ac:dyDescent="0.2">
      <c r="J129" s="80"/>
    </row>
    <row r="130" spans="10:10" ht="12.75" hidden="1" thickTop="1" x14ac:dyDescent="0.2">
      <c r="J130" s="80"/>
    </row>
    <row r="131" spans="10:10" ht="12.75" hidden="1" thickTop="1" x14ac:dyDescent="0.2">
      <c r="J131" s="80"/>
    </row>
    <row r="132" spans="10:10" ht="12.75" hidden="1" thickTop="1" x14ac:dyDescent="0.2">
      <c r="J132" s="80"/>
    </row>
    <row r="133" spans="10:10" ht="12.75" hidden="1" thickTop="1" x14ac:dyDescent="0.2">
      <c r="J133" s="80"/>
    </row>
    <row r="134" spans="10:10" ht="12.75" hidden="1" thickTop="1" x14ac:dyDescent="0.2">
      <c r="J134" s="80"/>
    </row>
    <row r="135" spans="10:10" ht="12.75" hidden="1" thickTop="1" x14ac:dyDescent="0.2">
      <c r="J135" s="80"/>
    </row>
    <row r="136" spans="10:10" ht="12.75" hidden="1" thickTop="1" x14ac:dyDescent="0.2">
      <c r="J136" s="80"/>
    </row>
    <row r="137" spans="10:10" ht="12.75" hidden="1" thickTop="1" x14ac:dyDescent="0.2">
      <c r="J137" s="80"/>
    </row>
    <row r="138" spans="10:10" ht="12.75" hidden="1" thickTop="1" x14ac:dyDescent="0.2">
      <c r="J138" s="80"/>
    </row>
    <row r="139" spans="10:10" ht="12.75" hidden="1" thickTop="1" x14ac:dyDescent="0.2">
      <c r="J139" s="80"/>
    </row>
    <row r="140" spans="10:10" ht="12.75" hidden="1" thickTop="1" x14ac:dyDescent="0.2">
      <c r="J140" s="80"/>
    </row>
    <row r="141" spans="10:10" ht="12.75" hidden="1" thickTop="1" x14ac:dyDescent="0.2">
      <c r="J141" s="80"/>
    </row>
    <row r="142" spans="10:10" ht="12.75" hidden="1" thickTop="1" x14ac:dyDescent="0.2">
      <c r="J142" s="80"/>
    </row>
    <row r="143" spans="10:10" ht="12.75" hidden="1" thickTop="1" x14ac:dyDescent="0.2">
      <c r="J143" s="80"/>
    </row>
    <row r="144" spans="10:10" ht="12.75" hidden="1" thickTop="1" x14ac:dyDescent="0.2">
      <c r="J144" s="80"/>
    </row>
    <row r="145" spans="10:10" ht="12.75" hidden="1" thickTop="1" x14ac:dyDescent="0.2">
      <c r="J145" s="80"/>
    </row>
    <row r="146" spans="10:10" ht="12.75" hidden="1" thickTop="1" x14ac:dyDescent="0.2">
      <c r="J146" s="80"/>
    </row>
    <row r="147" spans="10:10" ht="12.75" hidden="1" thickTop="1" x14ac:dyDescent="0.2">
      <c r="J147" s="80"/>
    </row>
    <row r="148" spans="10:10" ht="12.75" hidden="1" thickTop="1" x14ac:dyDescent="0.2">
      <c r="J148" s="80"/>
    </row>
    <row r="149" spans="10:10" ht="12.75" hidden="1" thickTop="1" x14ac:dyDescent="0.2">
      <c r="J149" s="80"/>
    </row>
    <row r="150" spans="10:10" ht="12.75" hidden="1" thickTop="1" x14ac:dyDescent="0.2">
      <c r="J150" s="80"/>
    </row>
    <row r="151" spans="10:10" ht="12.75" hidden="1" thickTop="1" x14ac:dyDescent="0.2">
      <c r="J151" s="80"/>
    </row>
    <row r="152" spans="10:10" ht="12.75" hidden="1" thickTop="1" x14ac:dyDescent="0.2">
      <c r="J152" s="80"/>
    </row>
    <row r="153" spans="10:10" ht="12.75" hidden="1" thickTop="1" x14ac:dyDescent="0.2">
      <c r="J153" s="80"/>
    </row>
    <row r="154" spans="10:10" ht="12.75" hidden="1" thickTop="1" x14ac:dyDescent="0.2">
      <c r="J154" s="80"/>
    </row>
    <row r="155" spans="10:10" ht="12.75" hidden="1" thickTop="1" x14ac:dyDescent="0.2">
      <c r="J155" s="80"/>
    </row>
    <row r="156" spans="10:10" ht="12.75" hidden="1" thickTop="1" x14ac:dyDescent="0.2">
      <c r="J156" s="80"/>
    </row>
    <row r="157" spans="10:10" ht="12.75" hidden="1" thickTop="1" x14ac:dyDescent="0.2">
      <c r="J157" s="80"/>
    </row>
    <row r="158" spans="10:10" ht="12.75" hidden="1" thickTop="1" x14ac:dyDescent="0.2">
      <c r="J158" s="80"/>
    </row>
    <row r="159" spans="10:10" ht="12.75" hidden="1" thickTop="1" x14ac:dyDescent="0.2">
      <c r="J159" s="80"/>
    </row>
    <row r="160" spans="10:10" ht="12.75" hidden="1" thickTop="1" x14ac:dyDescent="0.2">
      <c r="J160" s="80"/>
    </row>
    <row r="161" spans="10:10" ht="12.75" hidden="1" thickTop="1" x14ac:dyDescent="0.2">
      <c r="J161" s="80"/>
    </row>
    <row r="162" spans="10:10" ht="12.75" hidden="1" thickTop="1" x14ac:dyDescent="0.2">
      <c r="J162" s="80"/>
    </row>
    <row r="163" spans="10:10" ht="12.75" hidden="1" thickTop="1" x14ac:dyDescent="0.2">
      <c r="J163" s="80"/>
    </row>
    <row r="164" spans="10:10" ht="12.75" hidden="1" thickTop="1" x14ac:dyDescent="0.2">
      <c r="J164" s="80"/>
    </row>
    <row r="165" spans="10:10" ht="12.75" hidden="1" thickTop="1" x14ac:dyDescent="0.2">
      <c r="J165" s="80"/>
    </row>
    <row r="166" spans="10:10" ht="12.75" hidden="1" thickTop="1" x14ac:dyDescent="0.2">
      <c r="J166" s="80"/>
    </row>
    <row r="167" spans="10:10" ht="12.75" hidden="1" thickTop="1" x14ac:dyDescent="0.2">
      <c r="J167" s="80"/>
    </row>
    <row r="168" spans="10:10" ht="12.75" hidden="1" thickTop="1" x14ac:dyDescent="0.2">
      <c r="J168" s="80"/>
    </row>
    <row r="169" spans="10:10" ht="12.75" hidden="1" thickTop="1" x14ac:dyDescent="0.2">
      <c r="J169" s="80"/>
    </row>
    <row r="170" spans="10:10" ht="12.75" hidden="1" thickTop="1" x14ac:dyDescent="0.2">
      <c r="J170" s="80"/>
    </row>
    <row r="171" spans="10:10" ht="12.75" hidden="1" thickTop="1" x14ac:dyDescent="0.2">
      <c r="J171" s="80"/>
    </row>
    <row r="172" spans="10:10" ht="12.75" hidden="1" thickTop="1" x14ac:dyDescent="0.2">
      <c r="J172" s="80"/>
    </row>
    <row r="173" spans="10:10" ht="12.75" hidden="1" thickTop="1" x14ac:dyDescent="0.2">
      <c r="J173" s="80"/>
    </row>
    <row r="174" spans="10:10" ht="12.75" hidden="1" thickTop="1" x14ac:dyDescent="0.2">
      <c r="J174" s="80"/>
    </row>
    <row r="175" spans="10:10" ht="12.75" hidden="1" thickTop="1" x14ac:dyDescent="0.2">
      <c r="J175" s="80"/>
    </row>
    <row r="176" spans="10:10" ht="12.75" hidden="1" thickTop="1" x14ac:dyDescent="0.2">
      <c r="J176" s="80"/>
    </row>
    <row r="177" spans="10:10" ht="12.75" hidden="1" thickTop="1" x14ac:dyDescent="0.2">
      <c r="J177" s="80"/>
    </row>
    <row r="178" spans="10:10" ht="12.75" thickTop="1" x14ac:dyDescent="0.2">
      <c r="J178" s="80"/>
    </row>
  </sheetData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H97"/>
  <sheetViews>
    <sheetView zoomScaleNormal="100" workbookViewId="0"/>
  </sheetViews>
  <sheetFormatPr defaultRowHeight="12" x14ac:dyDescent="0.2"/>
  <cols>
    <col min="1" max="1" width="59.28515625" style="14" customWidth="1"/>
    <col min="2" max="2" width="9.7109375" style="93" customWidth="1"/>
    <col min="3" max="3" width="15.42578125" style="14" customWidth="1"/>
    <col min="4" max="4" width="4.140625" style="14" customWidth="1"/>
    <col min="5" max="5" width="16.140625" style="14" customWidth="1"/>
    <col min="6" max="16384" width="9.140625" style="14"/>
  </cols>
  <sheetData>
    <row r="1" spans="1:6" s="80" customFormat="1" ht="15" x14ac:dyDescent="0.25">
      <c r="A1" s="153" t="s">
        <v>174</v>
      </c>
      <c r="B1" s="96"/>
    </row>
    <row r="2" spans="1:6" s="80" customFormat="1" ht="14.25" x14ac:dyDescent="0.2">
      <c r="A2" s="162" t="s">
        <v>112</v>
      </c>
      <c r="B2" s="96"/>
    </row>
    <row r="3" spans="1:6" s="80" customFormat="1" ht="14.25" x14ac:dyDescent="0.2">
      <c r="A3" s="162" t="s">
        <v>146</v>
      </c>
      <c r="B3" s="96"/>
    </row>
    <row r="4" spans="1:6" s="80" customFormat="1" ht="14.25" x14ac:dyDescent="0.2">
      <c r="A4" s="164" t="s">
        <v>106</v>
      </c>
      <c r="B4" s="96"/>
    </row>
    <row r="5" spans="1:6" x14ac:dyDescent="0.2">
      <c r="A5" s="33"/>
    </row>
    <row r="6" spans="1:6" x14ac:dyDescent="0.2">
      <c r="A6" s="33"/>
    </row>
    <row r="7" spans="1:6" ht="12.75" thickBot="1" x14ac:dyDescent="0.25">
      <c r="A7" s="33" t="s">
        <v>3</v>
      </c>
      <c r="B7" s="159" t="s">
        <v>7</v>
      </c>
      <c r="C7" s="169">
        <v>2019</v>
      </c>
      <c r="D7" s="169"/>
      <c r="E7" s="169">
        <v>2018</v>
      </c>
    </row>
    <row r="8" spans="1:6" x14ac:dyDescent="0.2">
      <c r="A8" s="2" t="s">
        <v>27</v>
      </c>
      <c r="B8" s="171">
        <v>13</v>
      </c>
      <c r="C8" s="125">
        <v>116166</v>
      </c>
      <c r="D8" s="12"/>
      <c r="E8" s="4">
        <v>96207</v>
      </c>
    </row>
    <row r="9" spans="1:6" x14ac:dyDescent="0.2">
      <c r="A9" s="33" t="s">
        <v>3</v>
      </c>
      <c r="B9" s="5"/>
      <c r="C9" s="139"/>
      <c r="D9" s="104"/>
      <c r="E9" s="1"/>
    </row>
    <row r="10" spans="1:6" x14ac:dyDescent="0.2">
      <c r="A10" s="2" t="s">
        <v>28</v>
      </c>
      <c r="B10" s="171">
        <v>14</v>
      </c>
      <c r="C10" s="127">
        <v>-10007</v>
      </c>
      <c r="D10" s="99"/>
      <c r="E10" s="15">
        <v>-14142</v>
      </c>
      <c r="F10" s="59"/>
    </row>
    <row r="11" spans="1:6" x14ac:dyDescent="0.2">
      <c r="A11" s="2" t="s">
        <v>29</v>
      </c>
      <c r="B11" s="171">
        <v>15</v>
      </c>
      <c r="C11" s="140">
        <v>-33401</v>
      </c>
      <c r="D11" s="99"/>
      <c r="E11" s="109">
        <v>-26614</v>
      </c>
    </row>
    <row r="12" spans="1:6" x14ac:dyDescent="0.2">
      <c r="A12" s="2" t="s">
        <v>21</v>
      </c>
      <c r="B12" s="171"/>
      <c r="C12" s="141">
        <v>72758</v>
      </c>
      <c r="D12" s="12"/>
      <c r="E12" s="110">
        <v>55451</v>
      </c>
    </row>
    <row r="13" spans="1:6" x14ac:dyDescent="0.2">
      <c r="B13" s="171"/>
      <c r="C13" s="142"/>
      <c r="D13" s="105"/>
      <c r="E13" s="3"/>
    </row>
    <row r="14" spans="1:6" x14ac:dyDescent="0.2">
      <c r="A14" s="2" t="s">
        <v>30</v>
      </c>
      <c r="B14" s="171"/>
      <c r="C14" s="143"/>
      <c r="D14" s="106"/>
      <c r="E14" s="5"/>
    </row>
    <row r="15" spans="1:6" x14ac:dyDescent="0.2">
      <c r="A15" s="2" t="s">
        <v>22</v>
      </c>
      <c r="B15" s="172"/>
      <c r="C15" s="127">
        <v>-7304</v>
      </c>
      <c r="D15" s="99"/>
      <c r="E15" s="15">
        <v>-4054</v>
      </c>
    </row>
    <row r="16" spans="1:6" x14ac:dyDescent="0.2">
      <c r="A16" s="2" t="s">
        <v>31</v>
      </c>
      <c r="B16" s="172"/>
      <c r="C16" s="127">
        <v>-4211</v>
      </c>
      <c r="D16" s="99"/>
      <c r="E16" s="15">
        <v>-47</v>
      </c>
    </row>
    <row r="17" spans="1:8" x14ac:dyDescent="0.2">
      <c r="A17" s="2" t="s">
        <v>32</v>
      </c>
      <c r="B17" s="172"/>
      <c r="C17" s="127">
        <v>948</v>
      </c>
      <c r="D17" s="99"/>
      <c r="E17" s="15">
        <v>-1023</v>
      </c>
    </row>
    <row r="18" spans="1:8" x14ac:dyDescent="0.2">
      <c r="A18" s="2"/>
      <c r="B18" s="171"/>
      <c r="C18" s="141"/>
      <c r="D18" s="12"/>
      <c r="E18" s="110"/>
    </row>
    <row r="19" spans="1:8" x14ac:dyDescent="0.2">
      <c r="A19" s="2" t="s">
        <v>23</v>
      </c>
      <c r="B19" s="171"/>
      <c r="C19" s="141">
        <v>62191</v>
      </c>
      <c r="D19" s="12"/>
      <c r="E19" s="110">
        <v>50327</v>
      </c>
      <c r="G19" s="59"/>
    </row>
    <row r="20" spans="1:8" x14ac:dyDescent="0.2">
      <c r="A20" s="2"/>
      <c r="B20" s="171"/>
      <c r="C20" s="131"/>
      <c r="D20" s="107"/>
    </row>
    <row r="21" spans="1:8" x14ac:dyDescent="0.2">
      <c r="A21" s="33" t="s">
        <v>33</v>
      </c>
      <c r="B21" s="171">
        <v>18</v>
      </c>
      <c r="C21" s="125">
        <v>10073</v>
      </c>
      <c r="D21" s="12"/>
      <c r="E21" s="4">
        <v>10556</v>
      </c>
    </row>
    <row r="22" spans="1:8" x14ac:dyDescent="0.2">
      <c r="A22" s="2" t="s">
        <v>176</v>
      </c>
      <c r="B22" s="171">
        <v>18</v>
      </c>
      <c r="C22" s="144">
        <v>-19222</v>
      </c>
      <c r="D22" s="108"/>
      <c r="E22" s="111">
        <v>-20169</v>
      </c>
    </row>
    <row r="23" spans="1:8" x14ac:dyDescent="0.2">
      <c r="A23" s="33" t="s">
        <v>34</v>
      </c>
      <c r="B23" s="171"/>
      <c r="C23" s="144">
        <v>-9149</v>
      </c>
      <c r="D23" s="108"/>
      <c r="E23" s="111">
        <v>-9613</v>
      </c>
    </row>
    <row r="24" spans="1:8" x14ac:dyDescent="0.2">
      <c r="A24" s="2" t="s">
        <v>24</v>
      </c>
      <c r="B24" s="171"/>
      <c r="C24" s="141">
        <v>53042</v>
      </c>
      <c r="D24" s="12"/>
      <c r="E24" s="110">
        <v>40714</v>
      </c>
    </row>
    <row r="25" spans="1:8" x14ac:dyDescent="0.2">
      <c r="A25" s="33"/>
      <c r="B25" s="5"/>
      <c r="C25" s="131"/>
      <c r="D25" s="107"/>
    </row>
    <row r="26" spans="1:8" x14ac:dyDescent="0.2">
      <c r="A26" s="2" t="s">
        <v>35</v>
      </c>
      <c r="B26" s="171">
        <v>19</v>
      </c>
      <c r="C26" s="127">
        <v>-3170</v>
      </c>
      <c r="D26" s="99"/>
      <c r="E26" s="15">
        <v>-1939</v>
      </c>
      <c r="G26" s="81"/>
      <c r="H26" s="81"/>
    </row>
    <row r="27" spans="1:8" x14ac:dyDescent="0.2">
      <c r="A27" s="33" t="s">
        <v>36</v>
      </c>
      <c r="B27" s="93">
        <v>19</v>
      </c>
      <c r="C27" s="127">
        <v>-8724</v>
      </c>
      <c r="D27" s="99"/>
      <c r="E27" s="15">
        <v>-5439</v>
      </c>
      <c r="H27" s="81"/>
    </row>
    <row r="28" spans="1:8" x14ac:dyDescent="0.2">
      <c r="A28" s="33" t="s">
        <v>25</v>
      </c>
      <c r="C28" s="127">
        <v>-806</v>
      </c>
      <c r="D28" s="99"/>
      <c r="E28" s="15">
        <v>-723</v>
      </c>
    </row>
    <row r="29" spans="1:8" x14ac:dyDescent="0.2">
      <c r="B29" s="171" t="s">
        <v>3</v>
      </c>
      <c r="C29" s="141"/>
      <c r="D29" s="12"/>
      <c r="E29" s="110"/>
    </row>
    <row r="30" spans="1:8" ht="12.75" thickBot="1" x14ac:dyDescent="0.25">
      <c r="A30" s="14" t="s">
        <v>26</v>
      </c>
      <c r="B30" s="171"/>
      <c r="C30" s="145">
        <v>40342</v>
      </c>
      <c r="D30" s="12"/>
      <c r="E30" s="112">
        <v>32613</v>
      </c>
    </row>
    <row r="31" spans="1:8" ht="12.75" thickTop="1" x14ac:dyDescent="0.2"/>
    <row r="32" spans="1:8" x14ac:dyDescent="0.2">
      <c r="C32" s="82"/>
      <c r="D32" s="82"/>
    </row>
    <row r="33" spans="1:7" ht="12.75" hidden="1" thickBot="1" x14ac:dyDescent="0.25"/>
    <row r="34" spans="1:7" hidden="1" x14ac:dyDescent="0.2">
      <c r="A34" s="194" t="s">
        <v>114</v>
      </c>
      <c r="B34" s="195"/>
      <c r="C34" s="196"/>
      <c r="D34" s="97"/>
    </row>
    <row r="35" spans="1:7" hidden="1" x14ac:dyDescent="0.2">
      <c r="A35" s="83"/>
      <c r="B35" s="173"/>
      <c r="C35" s="84"/>
      <c r="D35" s="70"/>
    </row>
    <row r="36" spans="1:7" hidden="1" x14ac:dyDescent="0.2">
      <c r="A36" s="197" t="s">
        <v>115</v>
      </c>
      <c r="B36" s="198"/>
      <c r="C36" s="199"/>
      <c r="D36" s="98"/>
    </row>
    <row r="37" spans="1:7" hidden="1" x14ac:dyDescent="0.2">
      <c r="A37" s="197" t="s">
        <v>116</v>
      </c>
      <c r="B37" s="198"/>
      <c r="C37" s="199"/>
      <c r="D37" s="98"/>
    </row>
    <row r="38" spans="1:7" hidden="1" x14ac:dyDescent="0.2">
      <c r="A38" s="83"/>
      <c r="B38" s="173"/>
      <c r="C38" s="29"/>
      <c r="D38" s="99"/>
      <c r="E38" s="15"/>
    </row>
    <row r="39" spans="1:7" hidden="1" x14ac:dyDescent="0.2">
      <c r="A39" s="83" t="s">
        <v>117</v>
      </c>
      <c r="B39" s="173"/>
      <c r="C39" s="30" t="e">
        <f>-SUM(#REF!+#REF!)</f>
        <v>#REF!</v>
      </c>
      <c r="D39" s="100"/>
      <c r="E39" s="15"/>
    </row>
    <row r="40" spans="1:7" ht="14.25" hidden="1" x14ac:dyDescent="0.2">
      <c r="A40" s="83" t="s">
        <v>118</v>
      </c>
      <c r="B40" s="173"/>
      <c r="C40" s="31" t="e">
        <f>-SUM(C39*5%)</f>
        <v>#REF!</v>
      </c>
      <c r="D40" s="101"/>
    </row>
    <row r="41" spans="1:7" hidden="1" x14ac:dyDescent="0.2">
      <c r="A41" s="83" t="s">
        <v>119</v>
      </c>
      <c r="B41" s="173"/>
      <c r="C41" s="85" t="e">
        <f>SUM(C39:C40)</f>
        <v>#REF!</v>
      </c>
      <c r="D41" s="102"/>
    </row>
    <row r="42" spans="1:7" hidden="1" x14ac:dyDescent="0.2">
      <c r="A42" s="83" t="s">
        <v>120</v>
      </c>
      <c r="B42" s="173"/>
      <c r="C42" s="85" t="e">
        <f>SUM(C41*50%)</f>
        <v>#REF!</v>
      </c>
      <c r="D42" s="102"/>
    </row>
    <row r="43" spans="1:7" hidden="1" x14ac:dyDescent="0.2">
      <c r="A43" s="83" t="s">
        <v>121</v>
      </c>
      <c r="B43" s="173"/>
      <c r="C43" s="85" t="e">
        <f>SUM(C41*25%)</f>
        <v>#REF!</v>
      </c>
      <c r="D43" s="102"/>
    </row>
    <row r="44" spans="1:7" ht="12.75" hidden="1" thickBot="1" x14ac:dyDescent="0.25">
      <c r="A44" s="86" t="s">
        <v>122</v>
      </c>
      <c r="B44" s="174"/>
      <c r="C44" s="87" t="e">
        <f>SUM(C41*25%)</f>
        <v>#REF!</v>
      </c>
      <c r="D44" s="103"/>
    </row>
    <row r="45" spans="1:7" hidden="1" x14ac:dyDescent="0.2">
      <c r="C45" s="82"/>
      <c r="D45" s="82"/>
    </row>
    <row r="46" spans="1:7" hidden="1" x14ac:dyDescent="0.2">
      <c r="C46" s="82"/>
      <c r="D46" s="82"/>
    </row>
    <row r="47" spans="1:7" hidden="1" x14ac:dyDescent="0.2"/>
    <row r="48" spans="1:7" hidden="1" x14ac:dyDescent="0.2">
      <c r="A48" s="88" t="s">
        <v>111</v>
      </c>
      <c r="B48" s="175"/>
      <c r="C48" s="88"/>
      <c r="D48" s="88"/>
      <c r="E48" s="89"/>
      <c r="F48" s="89"/>
      <c r="G48" s="89"/>
    </row>
    <row r="49" spans="1:1" hidden="1" x14ac:dyDescent="0.2"/>
    <row r="50" spans="1:1" hidden="1" x14ac:dyDescent="0.2"/>
    <row r="51" spans="1:1" hidden="1" x14ac:dyDescent="0.2">
      <c r="A51" s="78" t="s">
        <v>135</v>
      </c>
    </row>
    <row r="52" spans="1:1" hidden="1" x14ac:dyDescent="0.2"/>
    <row r="53" spans="1:1" hidden="1" x14ac:dyDescent="0.2">
      <c r="A53" s="2" t="s">
        <v>136</v>
      </c>
    </row>
    <row r="54" spans="1:1" hidden="1" x14ac:dyDescent="0.2"/>
    <row r="55" spans="1:1" hidden="1" x14ac:dyDescent="0.2">
      <c r="A55" s="2" t="s">
        <v>137</v>
      </c>
    </row>
    <row r="56" spans="1:1" hidden="1" x14ac:dyDescent="0.2"/>
    <row r="57" spans="1:1" hidden="1" x14ac:dyDescent="0.2">
      <c r="A57" s="2" t="s">
        <v>138</v>
      </c>
    </row>
    <row r="58" spans="1:1" hidden="1" x14ac:dyDescent="0.2"/>
    <row r="59" spans="1:1" hidden="1" x14ac:dyDescent="0.2">
      <c r="A59" s="2" t="s">
        <v>139</v>
      </c>
    </row>
    <row r="60" spans="1:1" hidden="1" x14ac:dyDescent="0.2"/>
    <row r="61" spans="1:1" hidden="1" x14ac:dyDescent="0.2">
      <c r="A61" s="2" t="s">
        <v>140</v>
      </c>
    </row>
    <row r="62" spans="1:1" hidden="1" x14ac:dyDescent="0.2"/>
    <row r="63" spans="1:1" hidden="1" x14ac:dyDescent="0.2">
      <c r="A63" s="2" t="s">
        <v>141</v>
      </c>
    </row>
    <row r="64" spans="1:1" hidden="1" x14ac:dyDescent="0.2"/>
    <row r="65" spans="1:1" hidden="1" x14ac:dyDescent="0.2">
      <c r="A65" s="33" t="s">
        <v>142</v>
      </c>
    </row>
    <row r="66" spans="1:1" hidden="1" x14ac:dyDescent="0.2"/>
    <row r="67" spans="1:1" hidden="1" x14ac:dyDescent="0.2">
      <c r="A67" s="2" t="s">
        <v>143</v>
      </c>
    </row>
    <row r="68" spans="1:1" hidden="1" x14ac:dyDescent="0.2">
      <c r="A68" s="14" t="s">
        <v>128</v>
      </c>
    </row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3:4" x14ac:dyDescent="0.2">
      <c r="C97" s="82"/>
      <c r="D97" s="82"/>
    </row>
  </sheetData>
  <mergeCells count="3">
    <mergeCell ref="A34:C34"/>
    <mergeCell ref="A36:C36"/>
    <mergeCell ref="A37:C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C12"/>
  <sheetViews>
    <sheetView zoomScaleNormal="100" workbookViewId="0"/>
  </sheetViews>
  <sheetFormatPr defaultRowHeight="12" x14ac:dyDescent="0.2"/>
  <cols>
    <col min="1" max="1" width="51.140625" style="14" bestFit="1" customWidth="1"/>
    <col min="2" max="2" width="12.28515625" style="14" customWidth="1"/>
    <col min="3" max="3" width="13" style="14" customWidth="1"/>
    <col min="4" max="16384" width="9.140625" style="14"/>
  </cols>
  <sheetData>
    <row r="1" spans="1:3" ht="15" x14ac:dyDescent="0.25">
      <c r="A1" s="153" t="s">
        <v>174</v>
      </c>
    </row>
    <row r="2" spans="1:3" ht="14.25" x14ac:dyDescent="0.2">
      <c r="A2" s="162" t="s">
        <v>102</v>
      </c>
    </row>
    <row r="3" spans="1:3" ht="14.25" x14ac:dyDescent="0.2">
      <c r="A3" s="162" t="s">
        <v>147</v>
      </c>
    </row>
    <row r="4" spans="1:3" ht="14.25" x14ac:dyDescent="0.2">
      <c r="A4" s="165" t="s">
        <v>0</v>
      </c>
    </row>
    <row r="5" spans="1:3" x14ac:dyDescent="0.2">
      <c r="A5" s="33"/>
    </row>
    <row r="6" spans="1:3" x14ac:dyDescent="0.2">
      <c r="A6" s="33"/>
    </row>
    <row r="7" spans="1:3" x14ac:dyDescent="0.2">
      <c r="A7" s="33"/>
    </row>
    <row r="8" spans="1:3" ht="12.75" thickBot="1" x14ac:dyDescent="0.25">
      <c r="A8" s="33" t="s">
        <v>3</v>
      </c>
      <c r="B8" s="170">
        <v>2019</v>
      </c>
      <c r="C8" s="170">
        <v>2018</v>
      </c>
    </row>
    <row r="9" spans="1:3" x14ac:dyDescent="0.2">
      <c r="B9" s="5"/>
      <c r="C9" s="32"/>
    </row>
    <row r="10" spans="1:3" x14ac:dyDescent="0.2">
      <c r="A10" s="33" t="s">
        <v>26</v>
      </c>
      <c r="B10" s="141">
        <v>40342</v>
      </c>
      <c r="C10" s="110">
        <v>32613</v>
      </c>
    </row>
    <row r="11" spans="1:3" ht="12.75" thickBot="1" x14ac:dyDescent="0.25">
      <c r="A11" s="2" t="s">
        <v>37</v>
      </c>
      <c r="B11" s="145">
        <v>40342</v>
      </c>
      <c r="C11" s="112">
        <v>32613</v>
      </c>
    </row>
    <row r="12" spans="1:3" ht="12.75" thickTop="1" x14ac:dyDescent="0.2">
      <c r="A12" s="33" t="s">
        <v>3</v>
      </c>
      <c r="B12" s="3"/>
      <c r="C12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O45"/>
  <sheetViews>
    <sheetView zoomScaleNormal="100" workbookViewId="0"/>
  </sheetViews>
  <sheetFormatPr defaultRowHeight="12" x14ac:dyDescent="0.2"/>
  <cols>
    <col min="1" max="1" width="63.85546875" style="14" customWidth="1"/>
    <col min="2" max="2" width="14.28515625" style="14" customWidth="1"/>
    <col min="3" max="3" width="13.28515625" style="14" customWidth="1"/>
    <col min="4" max="4" width="14.42578125" style="14" customWidth="1"/>
    <col min="5" max="5" width="19.7109375" style="14" customWidth="1"/>
    <col min="6" max="6" width="16.28515625" style="14" bestFit="1" customWidth="1"/>
    <col min="7" max="7" width="10.5703125" style="14" customWidth="1"/>
    <col min="8" max="9" width="9.140625" style="14"/>
    <col min="10" max="15" width="9.140625" style="49"/>
    <col min="16" max="16384" width="9.140625" style="14"/>
  </cols>
  <sheetData>
    <row r="1" spans="1:14" ht="15" x14ac:dyDescent="0.25">
      <c r="A1" s="153" t="s">
        <v>174</v>
      </c>
    </row>
    <row r="2" spans="1:14" ht="14.25" x14ac:dyDescent="0.2">
      <c r="A2" s="162" t="s">
        <v>103</v>
      </c>
    </row>
    <row r="3" spans="1:14" ht="14.25" x14ac:dyDescent="0.2">
      <c r="A3" s="162" t="s">
        <v>147</v>
      </c>
    </row>
    <row r="4" spans="1:14" ht="14.25" x14ac:dyDescent="0.2">
      <c r="A4" s="165" t="s">
        <v>0</v>
      </c>
    </row>
    <row r="5" spans="1:14" x14ac:dyDescent="0.2">
      <c r="A5" s="33"/>
    </row>
    <row r="6" spans="1:14" x14ac:dyDescent="0.2">
      <c r="A6" s="33"/>
      <c r="C6" s="200" t="s">
        <v>15</v>
      </c>
      <c r="D6" s="200"/>
    </row>
    <row r="7" spans="1:14" x14ac:dyDescent="0.2">
      <c r="A7" s="33" t="s">
        <v>3</v>
      </c>
      <c r="B7" s="176" t="s">
        <v>38</v>
      </c>
      <c r="C7" s="176" t="s">
        <v>39</v>
      </c>
      <c r="D7" s="176" t="s">
        <v>40</v>
      </c>
      <c r="E7" s="176" t="s">
        <v>154</v>
      </c>
      <c r="F7" s="176" t="s">
        <v>177</v>
      </c>
      <c r="G7" s="176" t="s">
        <v>41</v>
      </c>
    </row>
    <row r="8" spans="1:14" x14ac:dyDescent="0.2">
      <c r="A8" s="2"/>
      <c r="B8" s="113"/>
      <c r="C8" s="114"/>
      <c r="D8" s="113"/>
      <c r="E8" s="115"/>
      <c r="F8" s="115"/>
      <c r="G8" s="115"/>
    </row>
    <row r="9" spans="1:14" x14ac:dyDescent="0.2">
      <c r="A9" s="2" t="s">
        <v>42</v>
      </c>
      <c r="B9" s="108">
        <v>247250</v>
      </c>
      <c r="C9" s="108">
        <v>9578</v>
      </c>
      <c r="D9" s="108">
        <v>60362</v>
      </c>
      <c r="E9" s="116" t="s">
        <v>4</v>
      </c>
      <c r="F9" s="108" t="s">
        <v>4</v>
      </c>
      <c r="G9" s="117">
        <v>317190</v>
      </c>
    </row>
    <row r="10" spans="1:14" x14ac:dyDescent="0.2">
      <c r="A10" s="33"/>
      <c r="B10" s="118"/>
      <c r="C10" s="117"/>
      <c r="D10" s="117"/>
      <c r="E10" s="119"/>
      <c r="F10" s="119"/>
      <c r="G10" s="117"/>
      <c r="K10" s="40"/>
      <c r="L10" s="40"/>
      <c r="M10" s="40"/>
      <c r="N10" s="40"/>
    </row>
    <row r="11" spans="1:14" x14ac:dyDescent="0.2">
      <c r="A11" s="2" t="s">
        <v>173</v>
      </c>
      <c r="B11" s="120" t="s">
        <v>4</v>
      </c>
      <c r="C11" s="120" t="s">
        <v>4</v>
      </c>
      <c r="D11" s="117">
        <v>-44265</v>
      </c>
      <c r="E11" s="121" t="s">
        <v>4</v>
      </c>
      <c r="F11" s="117" t="s">
        <v>4</v>
      </c>
      <c r="G11" s="117">
        <v>-44265</v>
      </c>
    </row>
    <row r="12" spans="1:14" x14ac:dyDescent="0.2">
      <c r="A12" s="2" t="s">
        <v>26</v>
      </c>
      <c r="B12" s="120" t="s">
        <v>4</v>
      </c>
      <c r="C12" s="120" t="s">
        <v>4</v>
      </c>
      <c r="D12" s="117">
        <v>0</v>
      </c>
      <c r="E12" s="122" t="s">
        <v>4</v>
      </c>
      <c r="F12" s="117">
        <v>32613</v>
      </c>
      <c r="G12" s="117">
        <v>32613</v>
      </c>
    </row>
    <row r="13" spans="1:14" x14ac:dyDescent="0.2">
      <c r="A13" s="2" t="s">
        <v>43</v>
      </c>
      <c r="B13" s="120"/>
      <c r="C13" s="120"/>
      <c r="D13" s="117"/>
      <c r="E13" s="122"/>
      <c r="F13" s="117"/>
      <c r="G13" s="117"/>
    </row>
    <row r="14" spans="1:14" x14ac:dyDescent="0.2">
      <c r="A14" s="2" t="s">
        <v>98</v>
      </c>
      <c r="B14" s="120" t="s">
        <v>4</v>
      </c>
      <c r="C14" s="117">
        <v>1631</v>
      </c>
      <c r="D14" s="117" t="s">
        <v>4</v>
      </c>
      <c r="E14" s="122" t="s">
        <v>4</v>
      </c>
      <c r="F14" s="117">
        <v>-1631</v>
      </c>
      <c r="G14" s="122" t="s">
        <v>4</v>
      </c>
    </row>
    <row r="15" spans="1:14" x14ac:dyDescent="0.2">
      <c r="A15" s="2" t="s">
        <v>99</v>
      </c>
      <c r="B15" s="120"/>
      <c r="C15" s="117"/>
      <c r="D15" s="117"/>
      <c r="E15" s="122"/>
      <c r="F15" s="117">
        <v>-7745</v>
      </c>
      <c r="G15" s="117">
        <v>-7745</v>
      </c>
    </row>
    <row r="16" spans="1:14" x14ac:dyDescent="0.2">
      <c r="A16" s="2" t="s">
        <v>152</v>
      </c>
      <c r="B16" s="120" t="s">
        <v>4</v>
      </c>
      <c r="C16" s="120" t="s">
        <v>4</v>
      </c>
      <c r="D16" s="117" t="s">
        <v>4</v>
      </c>
      <c r="E16" s="117">
        <v>2796.9373599999999</v>
      </c>
      <c r="F16" s="117">
        <v>-7745</v>
      </c>
      <c r="G16" s="117">
        <v>-4948.0626400000001</v>
      </c>
    </row>
    <row r="17" spans="1:15" x14ac:dyDescent="0.2">
      <c r="A17" s="2" t="s">
        <v>100</v>
      </c>
      <c r="B17" s="120" t="s">
        <v>4</v>
      </c>
      <c r="C17" s="120" t="s">
        <v>4</v>
      </c>
      <c r="D17" s="117">
        <v>15492</v>
      </c>
      <c r="E17" s="122" t="s">
        <v>4</v>
      </c>
      <c r="F17" s="117">
        <v>-15492</v>
      </c>
      <c r="G17" s="117">
        <v>0</v>
      </c>
    </row>
    <row r="18" spans="1:15" x14ac:dyDescent="0.2">
      <c r="A18" s="2" t="s">
        <v>101</v>
      </c>
      <c r="B18" s="120" t="s">
        <v>4</v>
      </c>
      <c r="C18" s="120" t="s">
        <v>4</v>
      </c>
      <c r="D18" s="117">
        <v>-9</v>
      </c>
      <c r="E18" s="122" t="s">
        <v>4</v>
      </c>
      <c r="F18" s="117" t="s">
        <v>4</v>
      </c>
      <c r="G18" s="117">
        <v>-9</v>
      </c>
    </row>
    <row r="19" spans="1:15" x14ac:dyDescent="0.2">
      <c r="A19" s="33" t="s">
        <v>3</v>
      </c>
      <c r="B19" s="144"/>
      <c r="C19" s="111"/>
      <c r="D19" s="111"/>
      <c r="E19" s="178"/>
      <c r="F19" s="111"/>
      <c r="G19" s="111"/>
    </row>
    <row r="20" spans="1:15" ht="12.75" thickBot="1" x14ac:dyDescent="0.25">
      <c r="A20" s="2" t="s">
        <v>155</v>
      </c>
      <c r="B20" s="177">
        <v>247250</v>
      </c>
      <c r="C20" s="177">
        <v>11209</v>
      </c>
      <c r="D20" s="177">
        <v>31580</v>
      </c>
      <c r="E20" s="177">
        <v>2797</v>
      </c>
      <c r="F20" s="177">
        <v>0</v>
      </c>
      <c r="G20" s="177">
        <v>292836</v>
      </c>
    </row>
    <row r="21" spans="1:15" ht="12.75" thickTop="1" x14ac:dyDescent="0.2">
      <c r="B21" s="119"/>
      <c r="C21" s="119"/>
      <c r="D21" s="119"/>
      <c r="E21" s="119"/>
      <c r="F21" s="119"/>
      <c r="G21" s="119"/>
    </row>
    <row r="22" spans="1:15" x14ac:dyDescent="0.2">
      <c r="A22" s="2" t="s">
        <v>148</v>
      </c>
      <c r="B22" s="120">
        <v>7181</v>
      </c>
      <c r="C22" s="123" t="s">
        <v>4</v>
      </c>
      <c r="D22" s="120">
        <v>-7181</v>
      </c>
      <c r="E22" s="123" t="s">
        <v>4</v>
      </c>
      <c r="F22" s="123" t="s">
        <v>4</v>
      </c>
      <c r="G22" s="123">
        <v>0</v>
      </c>
    </row>
    <row r="23" spans="1:15" x14ac:dyDescent="0.2">
      <c r="A23" s="2" t="s">
        <v>173</v>
      </c>
      <c r="B23" s="120" t="s">
        <v>4</v>
      </c>
      <c r="C23" s="120" t="s">
        <v>4</v>
      </c>
      <c r="D23" s="120">
        <v>-15776</v>
      </c>
      <c r="E23" s="120">
        <v>-2797</v>
      </c>
      <c r="F23" s="120" t="s">
        <v>4</v>
      </c>
      <c r="G23" s="123">
        <v>-18573</v>
      </c>
    </row>
    <row r="24" spans="1:15" x14ac:dyDescent="0.2">
      <c r="A24" s="2" t="s">
        <v>26</v>
      </c>
      <c r="B24" s="120" t="s">
        <v>4</v>
      </c>
      <c r="C24" s="120" t="s">
        <v>4</v>
      </c>
      <c r="D24" s="120" t="s">
        <v>4</v>
      </c>
      <c r="E24" s="124" t="s">
        <v>4</v>
      </c>
      <c r="F24" s="120">
        <v>40342</v>
      </c>
      <c r="G24" s="123">
        <v>40342</v>
      </c>
    </row>
    <row r="25" spans="1:15" x14ac:dyDescent="0.2">
      <c r="A25" s="2" t="s">
        <v>43</v>
      </c>
      <c r="B25" s="120"/>
      <c r="C25" s="120"/>
      <c r="D25" s="120"/>
      <c r="E25" s="124"/>
      <c r="F25" s="120"/>
      <c r="G25" s="123"/>
    </row>
    <row r="26" spans="1:15" x14ac:dyDescent="0.2">
      <c r="A26" s="2" t="s">
        <v>98</v>
      </c>
      <c r="B26" s="120" t="s">
        <v>4</v>
      </c>
      <c r="C26" s="120">
        <v>2017</v>
      </c>
      <c r="D26" s="120" t="s">
        <v>4</v>
      </c>
      <c r="E26" s="124" t="s">
        <v>4</v>
      </c>
      <c r="F26" s="120">
        <v>-2017</v>
      </c>
      <c r="G26" s="123">
        <v>0</v>
      </c>
      <c r="K26" s="40"/>
      <c r="L26" s="40"/>
      <c r="M26" s="40"/>
      <c r="N26" s="40"/>
      <c r="O26" s="40"/>
    </row>
    <row r="27" spans="1:15" x14ac:dyDescent="0.2">
      <c r="A27" s="2" t="s">
        <v>99</v>
      </c>
      <c r="B27" s="120" t="s">
        <v>4</v>
      </c>
      <c r="C27" s="120" t="s">
        <v>4</v>
      </c>
      <c r="D27" s="120" t="s">
        <v>4</v>
      </c>
      <c r="E27" s="124" t="s">
        <v>4</v>
      </c>
      <c r="F27" s="120">
        <v>-9581</v>
      </c>
      <c r="G27" s="123">
        <v>-9581</v>
      </c>
    </row>
    <row r="28" spans="1:15" x14ac:dyDescent="0.2">
      <c r="A28" s="2" t="s">
        <v>152</v>
      </c>
      <c r="B28" s="120" t="s">
        <v>4</v>
      </c>
      <c r="C28" s="120" t="s">
        <v>4</v>
      </c>
      <c r="D28" s="120" t="s">
        <v>4</v>
      </c>
      <c r="E28" s="120">
        <v>5299</v>
      </c>
      <c r="F28" s="120">
        <v>-9581</v>
      </c>
      <c r="G28" s="123">
        <v>-4282</v>
      </c>
    </row>
    <row r="29" spans="1:15" x14ac:dyDescent="0.2">
      <c r="A29" s="2" t="s">
        <v>100</v>
      </c>
      <c r="B29" s="120" t="s">
        <v>4</v>
      </c>
      <c r="C29" s="120" t="s">
        <v>4</v>
      </c>
      <c r="D29" s="120">
        <v>19163</v>
      </c>
      <c r="E29" s="124" t="s">
        <v>4</v>
      </c>
      <c r="F29" s="120">
        <v>-19163</v>
      </c>
      <c r="G29" s="123">
        <v>0</v>
      </c>
    </row>
    <row r="30" spans="1:15" x14ac:dyDescent="0.2">
      <c r="A30" s="2" t="s">
        <v>101</v>
      </c>
      <c r="B30" s="144" t="s">
        <v>4</v>
      </c>
      <c r="C30" s="144" t="s">
        <v>4</v>
      </c>
      <c r="D30" s="144">
        <v>0</v>
      </c>
      <c r="E30" s="180" t="s">
        <v>4</v>
      </c>
      <c r="F30" s="144" t="s">
        <v>4</v>
      </c>
      <c r="G30" s="181">
        <v>0</v>
      </c>
    </row>
    <row r="31" spans="1:15" ht="12.75" thickBot="1" x14ac:dyDescent="0.25">
      <c r="A31" s="2" t="s">
        <v>149</v>
      </c>
      <c r="B31" s="179">
        <v>254431</v>
      </c>
      <c r="C31" s="179">
        <v>13226</v>
      </c>
      <c r="D31" s="179">
        <v>27786</v>
      </c>
      <c r="E31" s="179">
        <v>5299</v>
      </c>
      <c r="F31" s="179">
        <v>0</v>
      </c>
      <c r="G31" s="179">
        <v>300742</v>
      </c>
    </row>
    <row r="32" spans="1:15" ht="12.75" thickTop="1" x14ac:dyDescent="0.2">
      <c r="B32" s="119"/>
      <c r="C32" s="119"/>
      <c r="D32" s="119"/>
      <c r="E32" s="119"/>
      <c r="F32" s="119"/>
      <c r="G32" s="119"/>
    </row>
    <row r="33" spans="2:10" x14ac:dyDescent="0.2">
      <c r="B33" s="119"/>
      <c r="C33" s="119"/>
      <c r="D33" s="119"/>
      <c r="E33" s="119"/>
      <c r="F33" s="119"/>
      <c r="G33" s="119"/>
      <c r="J33" s="50"/>
    </row>
    <row r="40" spans="2:10" x14ac:dyDescent="0.2">
      <c r="D40" s="59"/>
    </row>
    <row r="41" spans="2:10" x14ac:dyDescent="0.2">
      <c r="D41" s="81"/>
    </row>
    <row r="42" spans="2:10" x14ac:dyDescent="0.2">
      <c r="D42" s="59"/>
    </row>
    <row r="43" spans="2:10" x14ac:dyDescent="0.2">
      <c r="D43" s="59"/>
    </row>
    <row r="45" spans="2:10" x14ac:dyDescent="0.2">
      <c r="D45" s="59"/>
    </row>
  </sheetData>
  <mergeCells count="1">
    <mergeCell ref="C6:D6"/>
  </mergeCells>
  <pageMargins left="0.511811024" right="0.511811024" top="0.78740157499999996" bottom="0.78740157499999996" header="0.31496062000000002" footer="0.31496062000000002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H54"/>
  <sheetViews>
    <sheetView zoomScaleNormal="100" workbookViewId="0"/>
  </sheetViews>
  <sheetFormatPr defaultRowHeight="15" x14ac:dyDescent="0.25"/>
  <cols>
    <col min="1" max="1" width="51.140625" style="17" bestFit="1" customWidth="1"/>
    <col min="2" max="2" width="12.28515625" style="17" customWidth="1"/>
    <col min="3" max="3" width="13" style="17" customWidth="1"/>
    <col min="4" max="16384" width="9.140625" style="17"/>
  </cols>
  <sheetData>
    <row r="1" spans="1:3" x14ac:dyDescent="0.25">
      <c r="A1" s="153" t="s">
        <v>174</v>
      </c>
    </row>
    <row r="2" spans="1:3" x14ac:dyDescent="0.25">
      <c r="A2" s="163" t="s">
        <v>104</v>
      </c>
    </row>
    <row r="3" spans="1:3" x14ac:dyDescent="0.25">
      <c r="A3" s="163" t="s">
        <v>147</v>
      </c>
    </row>
    <row r="4" spans="1:3" x14ac:dyDescent="0.25">
      <c r="A4" s="166" t="s">
        <v>0</v>
      </c>
    </row>
    <row r="5" spans="1:3" x14ac:dyDescent="0.25">
      <c r="A5" s="18"/>
    </row>
    <row r="6" spans="1:3" x14ac:dyDescent="0.25">
      <c r="A6" s="18"/>
      <c r="B6" s="182">
        <v>2019</v>
      </c>
      <c r="C6" s="182">
        <v>2018</v>
      </c>
    </row>
    <row r="7" spans="1:3" x14ac:dyDescent="0.25">
      <c r="A7" s="18"/>
      <c r="B7" s="19"/>
      <c r="C7" s="20"/>
    </row>
    <row r="8" spans="1:3" x14ac:dyDescent="0.25">
      <c r="A8" s="21" t="s">
        <v>45</v>
      </c>
      <c r="C8" s="22"/>
    </row>
    <row r="9" spans="1:3" x14ac:dyDescent="0.25">
      <c r="A9" s="21" t="s">
        <v>26</v>
      </c>
      <c r="B9" s="146">
        <v>40342</v>
      </c>
      <c r="C9" s="22">
        <v>32613</v>
      </c>
    </row>
    <row r="10" spans="1:3" ht="15" customHeight="1" x14ac:dyDescent="0.25">
      <c r="A10" s="23" t="s">
        <v>46</v>
      </c>
      <c r="B10" s="147"/>
      <c r="C10" s="24"/>
    </row>
    <row r="11" spans="1:3" ht="13.5" customHeight="1" x14ac:dyDescent="0.25">
      <c r="A11" s="23" t="s">
        <v>18</v>
      </c>
      <c r="B11" s="148">
        <v>-6750</v>
      </c>
      <c r="C11" s="35">
        <v>-8522</v>
      </c>
    </row>
    <row r="12" spans="1:3" x14ac:dyDescent="0.25">
      <c r="A12" s="23" t="s">
        <v>47</v>
      </c>
      <c r="B12" s="148">
        <v>-948</v>
      </c>
      <c r="C12" s="24">
        <v>1023</v>
      </c>
    </row>
    <row r="13" spans="1:3" x14ac:dyDescent="0.25">
      <c r="A13" s="23" t="s">
        <v>44</v>
      </c>
      <c r="B13" s="147">
        <v>583</v>
      </c>
      <c r="C13" s="24">
        <v>363</v>
      </c>
    </row>
    <row r="14" spans="1:3" x14ac:dyDescent="0.25">
      <c r="A14" s="23" t="s">
        <v>25</v>
      </c>
      <c r="B14" s="147">
        <v>806</v>
      </c>
      <c r="C14" s="24">
        <v>723</v>
      </c>
    </row>
    <row r="15" spans="1:3" x14ac:dyDescent="0.25">
      <c r="A15" s="23" t="s">
        <v>48</v>
      </c>
      <c r="B15" s="183">
        <v>7339</v>
      </c>
      <c r="C15" s="184">
        <v>7279</v>
      </c>
    </row>
    <row r="16" spans="1:3" x14ac:dyDescent="0.25">
      <c r="A16" s="25"/>
      <c r="B16" s="183">
        <v>41372</v>
      </c>
      <c r="C16" s="184">
        <v>33479</v>
      </c>
    </row>
    <row r="17" spans="1:8" x14ac:dyDescent="0.25">
      <c r="A17" s="23" t="s">
        <v>49</v>
      </c>
      <c r="B17" s="149"/>
      <c r="C17" s="26"/>
    </row>
    <row r="18" spans="1:8" ht="13.5" customHeight="1" x14ac:dyDescent="0.25">
      <c r="A18" s="23" t="s">
        <v>178</v>
      </c>
      <c r="B18" s="150">
        <v>-1178</v>
      </c>
      <c r="C18" s="36">
        <v>-1328</v>
      </c>
    </row>
    <row r="19" spans="1:8" ht="24" x14ac:dyDescent="0.25">
      <c r="A19" s="23" t="s">
        <v>50</v>
      </c>
      <c r="B19" s="147">
        <v>7494</v>
      </c>
      <c r="C19" s="36">
        <v>10684</v>
      </c>
    </row>
    <row r="20" spans="1:8" x14ac:dyDescent="0.25">
      <c r="A20" s="23" t="s">
        <v>150</v>
      </c>
      <c r="B20" s="147">
        <v>230</v>
      </c>
      <c r="C20" s="36">
        <v>-3460</v>
      </c>
    </row>
    <row r="21" spans="1:8" ht="14.25" customHeight="1" x14ac:dyDescent="0.25">
      <c r="A21" s="23" t="s">
        <v>51</v>
      </c>
      <c r="B21" s="147">
        <v>1047</v>
      </c>
      <c r="C21" s="36">
        <v>-507</v>
      </c>
    </row>
    <row r="22" spans="1:8" ht="24" x14ac:dyDescent="0.25">
      <c r="A22" s="23" t="s">
        <v>52</v>
      </c>
      <c r="B22" s="183">
        <v>1067</v>
      </c>
      <c r="C22" s="185">
        <v>-447</v>
      </c>
      <c r="H22" s="16"/>
    </row>
    <row r="23" spans="1:8" x14ac:dyDescent="0.25">
      <c r="A23" s="23" t="s">
        <v>53</v>
      </c>
      <c r="B23" s="183">
        <v>8659</v>
      </c>
      <c r="C23" s="186">
        <v>4942</v>
      </c>
      <c r="H23" s="16"/>
    </row>
    <row r="24" spans="1:8" x14ac:dyDescent="0.25">
      <c r="A24" s="27"/>
      <c r="B24" s="151"/>
      <c r="H24" s="16"/>
    </row>
    <row r="25" spans="1:8" ht="24" x14ac:dyDescent="0.25">
      <c r="A25" s="23" t="s">
        <v>54</v>
      </c>
      <c r="B25" s="183">
        <v>50032</v>
      </c>
      <c r="C25" s="184">
        <v>38421</v>
      </c>
      <c r="H25" s="28"/>
    </row>
    <row r="26" spans="1:8" x14ac:dyDescent="0.25">
      <c r="A26" s="25"/>
      <c r="B26" s="147"/>
      <c r="C26" s="24"/>
      <c r="H26" s="28"/>
    </row>
    <row r="27" spans="1:8" x14ac:dyDescent="0.25">
      <c r="A27" s="16" t="s">
        <v>55</v>
      </c>
      <c r="B27" s="147"/>
      <c r="C27" s="24"/>
      <c r="H27" s="28"/>
    </row>
    <row r="28" spans="1:8" x14ac:dyDescent="0.25">
      <c r="A28" s="23" t="s">
        <v>58</v>
      </c>
      <c r="B28" s="150">
        <v>-3371</v>
      </c>
      <c r="C28" s="36">
        <v>-2348</v>
      </c>
      <c r="H28" s="28"/>
    </row>
    <row r="29" spans="1:8" x14ac:dyDescent="0.25">
      <c r="A29" s="23" t="s">
        <v>56</v>
      </c>
      <c r="B29" s="152">
        <v>9503</v>
      </c>
      <c r="C29" s="8">
        <v>7284</v>
      </c>
      <c r="H29" s="28"/>
    </row>
    <row r="30" spans="1:8" x14ac:dyDescent="0.25">
      <c r="A30" s="23" t="s">
        <v>151</v>
      </c>
      <c r="B30" s="187">
        <v>-6253</v>
      </c>
      <c r="C30" s="184" t="s">
        <v>4</v>
      </c>
      <c r="H30" s="28"/>
    </row>
    <row r="31" spans="1:8" x14ac:dyDescent="0.25">
      <c r="A31" s="23" t="s">
        <v>59</v>
      </c>
      <c r="B31" s="188">
        <v>-121</v>
      </c>
      <c r="C31" s="185">
        <v>4936</v>
      </c>
    </row>
    <row r="32" spans="1:8" x14ac:dyDescent="0.25">
      <c r="A32" s="23"/>
      <c r="B32" s="151"/>
    </row>
    <row r="33" spans="1:6" x14ac:dyDescent="0.25">
      <c r="A33" s="16" t="s">
        <v>60</v>
      </c>
      <c r="B33" s="151"/>
    </row>
    <row r="34" spans="1:6" x14ac:dyDescent="0.25">
      <c r="A34" s="23" t="s">
        <v>62</v>
      </c>
      <c r="B34" s="152" t="s">
        <v>4</v>
      </c>
      <c r="C34" s="36">
        <v>-9</v>
      </c>
    </row>
    <row r="35" spans="1:6" x14ac:dyDescent="0.25">
      <c r="A35" s="27" t="s">
        <v>63</v>
      </c>
      <c r="B35" s="150">
        <v>-14969</v>
      </c>
      <c r="C35" s="36">
        <v>-17861</v>
      </c>
    </row>
    <row r="36" spans="1:6" x14ac:dyDescent="0.25">
      <c r="A36" s="23" t="s">
        <v>61</v>
      </c>
      <c r="B36" s="150">
        <v>-2797</v>
      </c>
      <c r="C36" s="36">
        <v>-24030</v>
      </c>
      <c r="F36" s="22"/>
    </row>
    <row r="37" spans="1:6" x14ac:dyDescent="0.25">
      <c r="A37" s="23" t="s">
        <v>64</v>
      </c>
      <c r="B37" s="188">
        <v>-4282</v>
      </c>
      <c r="C37" s="185">
        <v>-4949</v>
      </c>
    </row>
    <row r="38" spans="1:6" x14ac:dyDescent="0.25">
      <c r="A38" s="23" t="s">
        <v>65</v>
      </c>
      <c r="B38" s="187">
        <v>-22048</v>
      </c>
      <c r="C38" s="189">
        <v>-46849</v>
      </c>
    </row>
    <row r="39" spans="1:6" x14ac:dyDescent="0.25">
      <c r="A39" s="23"/>
      <c r="B39" s="151"/>
    </row>
    <row r="40" spans="1:6" x14ac:dyDescent="0.25">
      <c r="A40" s="25"/>
      <c r="B40" s="183"/>
      <c r="C40" s="184"/>
    </row>
    <row r="41" spans="1:6" ht="24.75" thickBot="1" x14ac:dyDescent="0.3">
      <c r="A41" s="23" t="s">
        <v>66</v>
      </c>
      <c r="B41" s="190">
        <v>27863</v>
      </c>
      <c r="C41" s="191">
        <v>-3492</v>
      </c>
    </row>
    <row r="42" spans="1:6" ht="15.75" thickTop="1" x14ac:dyDescent="0.25">
      <c r="A42" s="23"/>
      <c r="B42" s="151"/>
    </row>
    <row r="43" spans="1:6" x14ac:dyDescent="0.25">
      <c r="A43" s="23" t="s">
        <v>69</v>
      </c>
      <c r="B43" s="151"/>
    </row>
    <row r="44" spans="1:6" x14ac:dyDescent="0.25">
      <c r="A44" s="16" t="s">
        <v>70</v>
      </c>
      <c r="B44" s="151"/>
    </row>
    <row r="45" spans="1:6" x14ac:dyDescent="0.25">
      <c r="A45" s="23" t="s">
        <v>67</v>
      </c>
      <c r="B45" s="146">
        <v>193200</v>
      </c>
      <c r="C45" s="22">
        <v>165337</v>
      </c>
    </row>
    <row r="46" spans="1:6" x14ac:dyDescent="0.25">
      <c r="A46" s="23" t="s">
        <v>68</v>
      </c>
      <c r="B46" s="146">
        <v>165337</v>
      </c>
      <c r="C46" s="22">
        <v>168829</v>
      </c>
    </row>
    <row r="47" spans="1:6" x14ac:dyDescent="0.25">
      <c r="A47" s="27"/>
      <c r="B47" s="183"/>
      <c r="C47" s="184"/>
    </row>
    <row r="48" spans="1:6" ht="13.5" customHeight="1" thickBot="1" x14ac:dyDescent="0.3">
      <c r="A48" s="25" t="s">
        <v>71</v>
      </c>
      <c r="B48" s="190">
        <v>27863</v>
      </c>
      <c r="C48" s="191">
        <v>-3492</v>
      </c>
    </row>
    <row r="49" spans="2:2" ht="15.75" thickTop="1" x14ac:dyDescent="0.25"/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E08"/>
  </sheetPr>
  <dimension ref="A1:H54"/>
  <sheetViews>
    <sheetView zoomScaleNormal="100" workbookViewId="0"/>
  </sheetViews>
  <sheetFormatPr defaultRowHeight="12" x14ac:dyDescent="0.2"/>
  <cols>
    <col min="1" max="1" width="51.140625" style="14" bestFit="1" customWidth="1"/>
    <col min="2" max="2" width="12.28515625" style="80" customWidth="1"/>
    <col min="3" max="3" width="13" style="14" customWidth="1"/>
    <col min="4" max="4" width="9.140625" style="14"/>
    <col min="5" max="5" width="11.7109375" style="14" bestFit="1" customWidth="1"/>
    <col min="6" max="7" width="9.140625" style="14"/>
    <col min="8" max="8" width="11.7109375" style="14" bestFit="1" customWidth="1"/>
    <col min="9" max="16384" width="9.140625" style="14"/>
  </cols>
  <sheetData>
    <row r="1" spans="1:8" ht="15" x14ac:dyDescent="0.25">
      <c r="A1" s="153" t="s">
        <v>174</v>
      </c>
    </row>
    <row r="2" spans="1:8" ht="14.25" x14ac:dyDescent="0.2">
      <c r="A2" s="162" t="s">
        <v>105</v>
      </c>
    </row>
    <row r="3" spans="1:8" ht="14.25" x14ac:dyDescent="0.2">
      <c r="A3" s="162" t="s">
        <v>147</v>
      </c>
    </row>
    <row r="4" spans="1:8" ht="14.25" x14ac:dyDescent="0.2">
      <c r="A4" s="165" t="s">
        <v>0</v>
      </c>
    </row>
    <row r="5" spans="1:8" x14ac:dyDescent="0.2">
      <c r="A5" s="33"/>
    </row>
    <row r="6" spans="1:8" x14ac:dyDescent="0.2">
      <c r="A6" s="33"/>
      <c r="B6" s="192">
        <v>2019</v>
      </c>
      <c r="C6" s="192">
        <v>2018</v>
      </c>
    </row>
    <row r="7" spans="1:8" x14ac:dyDescent="0.2">
      <c r="A7" s="10" t="s">
        <v>72</v>
      </c>
      <c r="B7" s="9"/>
    </row>
    <row r="8" spans="1:8" x14ac:dyDescent="0.2">
      <c r="A8" s="10" t="s">
        <v>73</v>
      </c>
      <c r="B8" s="125">
        <v>129801</v>
      </c>
      <c r="C8" s="12">
        <v>105246</v>
      </c>
    </row>
    <row r="9" spans="1:8" x14ac:dyDescent="0.2">
      <c r="A9" s="10" t="s">
        <v>74</v>
      </c>
      <c r="B9" s="193">
        <v>-305</v>
      </c>
      <c r="C9" s="110">
        <v>260</v>
      </c>
      <c r="F9" s="128"/>
      <c r="G9" s="128"/>
    </row>
    <row r="10" spans="1:8" x14ac:dyDescent="0.2">
      <c r="A10" s="10"/>
      <c r="B10" s="125">
        <v>129496</v>
      </c>
      <c r="C10" s="4">
        <v>105506</v>
      </c>
    </row>
    <row r="11" spans="1:8" ht="15" customHeight="1" x14ac:dyDescent="0.2">
      <c r="A11" s="6" t="s">
        <v>75</v>
      </c>
      <c r="B11" s="125"/>
      <c r="C11" s="4"/>
    </row>
    <row r="12" spans="1:8" ht="13.5" customHeight="1" x14ac:dyDescent="0.2">
      <c r="A12" s="6" t="s">
        <v>76</v>
      </c>
      <c r="B12" s="126">
        <v>-33401</v>
      </c>
      <c r="C12" s="34">
        <v>-26614</v>
      </c>
      <c r="F12" s="128"/>
      <c r="G12" s="128"/>
      <c r="H12" s="128"/>
    </row>
    <row r="13" spans="1:8" x14ac:dyDescent="0.2">
      <c r="A13" s="6" t="s">
        <v>77</v>
      </c>
      <c r="B13" s="140">
        <v>-4671</v>
      </c>
      <c r="C13" s="109">
        <v>-2708</v>
      </c>
      <c r="F13" s="128"/>
      <c r="G13" s="128"/>
      <c r="H13" s="129"/>
    </row>
    <row r="14" spans="1:8" x14ac:dyDescent="0.2">
      <c r="A14" s="6"/>
      <c r="B14" s="127">
        <v>-38072</v>
      </c>
      <c r="C14" s="15">
        <v>-29322</v>
      </c>
    </row>
    <row r="15" spans="1:8" x14ac:dyDescent="0.2">
      <c r="A15" s="6"/>
      <c r="B15" s="125"/>
      <c r="C15" s="4"/>
    </row>
    <row r="16" spans="1:8" ht="14.25" customHeight="1" x14ac:dyDescent="0.2">
      <c r="A16" s="6" t="s">
        <v>78</v>
      </c>
      <c r="B16" s="125">
        <v>91424</v>
      </c>
      <c r="C16" s="7">
        <v>76184</v>
      </c>
    </row>
    <row r="17" spans="1:4" x14ac:dyDescent="0.2">
      <c r="A17" s="11"/>
      <c r="B17" s="141"/>
      <c r="C17" s="110"/>
    </row>
    <row r="18" spans="1:4" x14ac:dyDescent="0.2">
      <c r="A18" s="6" t="s">
        <v>79</v>
      </c>
      <c r="B18" s="125">
        <v>91424</v>
      </c>
      <c r="C18" s="4">
        <v>76184</v>
      </c>
    </row>
    <row r="19" spans="1:4" x14ac:dyDescent="0.2">
      <c r="A19" s="6"/>
      <c r="C19" s="59"/>
    </row>
    <row r="20" spans="1:4" x14ac:dyDescent="0.2">
      <c r="A20" s="6" t="s">
        <v>80</v>
      </c>
    </row>
    <row r="21" spans="1:4" x14ac:dyDescent="0.2">
      <c r="A21" s="6" t="s">
        <v>33</v>
      </c>
      <c r="B21" s="130">
        <v>-9149</v>
      </c>
      <c r="C21" s="81">
        <v>-9613</v>
      </c>
    </row>
    <row r="22" spans="1:4" x14ac:dyDescent="0.2">
      <c r="A22" s="6" t="s">
        <v>81</v>
      </c>
      <c r="B22" s="141">
        <v>948</v>
      </c>
      <c r="C22" s="109">
        <v>-1023</v>
      </c>
      <c r="D22" s="14" t="s">
        <v>3</v>
      </c>
    </row>
    <row r="23" spans="1:4" x14ac:dyDescent="0.2">
      <c r="A23" s="6"/>
      <c r="B23" s="127">
        <v>-8201</v>
      </c>
      <c r="C23" s="15">
        <v>-10636</v>
      </c>
    </row>
    <row r="24" spans="1:4" x14ac:dyDescent="0.2">
      <c r="A24" s="6"/>
      <c r="B24" s="141"/>
      <c r="C24" s="110"/>
    </row>
    <row r="25" spans="1:4" ht="12.75" thickBot="1" x14ac:dyDescent="0.25">
      <c r="A25" s="6" t="s">
        <v>82</v>
      </c>
      <c r="B25" s="145">
        <v>83223</v>
      </c>
      <c r="C25" s="112">
        <v>65548</v>
      </c>
    </row>
    <row r="26" spans="1:4" ht="12.75" thickTop="1" x14ac:dyDescent="0.2">
      <c r="A26" s="6"/>
    </row>
    <row r="27" spans="1:4" x14ac:dyDescent="0.2">
      <c r="A27" s="6" t="s">
        <v>83</v>
      </c>
    </row>
    <row r="28" spans="1:4" x14ac:dyDescent="0.2">
      <c r="A28" s="11" t="s">
        <v>84</v>
      </c>
    </row>
    <row r="29" spans="1:4" x14ac:dyDescent="0.2">
      <c r="A29" s="6" t="s">
        <v>85</v>
      </c>
      <c r="B29" s="131">
        <v>4094</v>
      </c>
      <c r="C29" s="59">
        <v>3070</v>
      </c>
    </row>
    <row r="30" spans="1:4" x14ac:dyDescent="0.2">
      <c r="A30" s="6" t="s">
        <v>86</v>
      </c>
      <c r="B30" s="131">
        <v>494</v>
      </c>
      <c r="C30" s="59">
        <v>430</v>
      </c>
    </row>
    <row r="31" spans="1:4" x14ac:dyDescent="0.2">
      <c r="A31" s="13" t="s">
        <v>87</v>
      </c>
      <c r="B31" s="131">
        <v>345</v>
      </c>
      <c r="C31" s="14">
        <v>314</v>
      </c>
    </row>
    <row r="32" spans="1:4" x14ac:dyDescent="0.2">
      <c r="A32" s="13" t="s">
        <v>88</v>
      </c>
      <c r="B32" s="131">
        <v>456</v>
      </c>
      <c r="C32" s="14">
        <v>374</v>
      </c>
    </row>
    <row r="33" spans="1:3" x14ac:dyDescent="0.2">
      <c r="A33" s="13" t="s">
        <v>89</v>
      </c>
      <c r="B33" s="131">
        <v>821</v>
      </c>
      <c r="C33" s="14">
        <v>567</v>
      </c>
    </row>
    <row r="34" spans="1:3" x14ac:dyDescent="0.2">
      <c r="A34" s="13" t="s">
        <v>90</v>
      </c>
      <c r="B34" s="131">
        <v>442</v>
      </c>
      <c r="C34" s="14">
        <v>460</v>
      </c>
    </row>
    <row r="35" spans="1:3" x14ac:dyDescent="0.2">
      <c r="A35" s="13" t="s">
        <v>91</v>
      </c>
      <c r="B35" s="131">
        <v>286</v>
      </c>
      <c r="C35" s="14">
        <v>204</v>
      </c>
    </row>
    <row r="36" spans="1:3" x14ac:dyDescent="0.2">
      <c r="A36" s="13" t="s">
        <v>179</v>
      </c>
      <c r="B36" s="130">
        <v>-139</v>
      </c>
      <c r="C36" s="132" t="s">
        <v>4</v>
      </c>
    </row>
    <row r="37" spans="1:3" x14ac:dyDescent="0.2">
      <c r="A37" s="13" t="s">
        <v>57</v>
      </c>
      <c r="B37" s="141">
        <v>12</v>
      </c>
      <c r="C37" s="110">
        <v>25</v>
      </c>
    </row>
    <row r="38" spans="1:3" x14ac:dyDescent="0.2">
      <c r="A38" s="13"/>
      <c r="B38" s="125">
        <v>6811</v>
      </c>
      <c r="C38" s="4">
        <v>5444</v>
      </c>
    </row>
    <row r="39" spans="1:3" x14ac:dyDescent="0.2">
      <c r="A39" s="13"/>
    </row>
    <row r="40" spans="1:3" x14ac:dyDescent="0.2">
      <c r="A40" s="13" t="s">
        <v>92</v>
      </c>
    </row>
    <row r="41" spans="1:3" x14ac:dyDescent="0.2">
      <c r="A41" s="13" t="s">
        <v>93</v>
      </c>
      <c r="B41" s="131">
        <v>1091</v>
      </c>
      <c r="C41" s="14">
        <v>871</v>
      </c>
    </row>
    <row r="42" spans="1:3" x14ac:dyDescent="0.2">
      <c r="A42" s="13" t="s">
        <v>94</v>
      </c>
      <c r="B42" s="131">
        <v>12701</v>
      </c>
      <c r="C42" s="59">
        <v>8101</v>
      </c>
    </row>
    <row r="43" spans="1:3" x14ac:dyDescent="0.2">
      <c r="A43" s="13" t="s">
        <v>95</v>
      </c>
      <c r="B43" s="131">
        <v>13635</v>
      </c>
      <c r="C43" s="59">
        <v>9039</v>
      </c>
    </row>
    <row r="44" spans="1:3" x14ac:dyDescent="0.2">
      <c r="A44" s="13" t="s">
        <v>57</v>
      </c>
      <c r="B44" s="141">
        <v>8643</v>
      </c>
      <c r="C44" s="110">
        <v>9480</v>
      </c>
    </row>
    <row r="45" spans="1:3" x14ac:dyDescent="0.2">
      <c r="A45" s="13"/>
      <c r="B45" s="131">
        <v>36070</v>
      </c>
      <c r="C45" s="4">
        <v>27491</v>
      </c>
    </row>
    <row r="46" spans="1:3" x14ac:dyDescent="0.2">
      <c r="A46" s="13"/>
    </row>
    <row r="47" spans="1:3" x14ac:dyDescent="0.2">
      <c r="A47" s="13" t="s">
        <v>96</v>
      </c>
    </row>
    <row r="48" spans="1:3" x14ac:dyDescent="0.2">
      <c r="A48" s="13" t="s">
        <v>97</v>
      </c>
      <c r="B48" s="131">
        <v>40342</v>
      </c>
      <c r="C48" s="59">
        <v>32613</v>
      </c>
    </row>
    <row r="49" spans="1:5" x14ac:dyDescent="0.2">
      <c r="A49" s="13"/>
      <c r="B49" s="141"/>
      <c r="C49" s="110"/>
    </row>
    <row r="50" spans="1:5" ht="12.75" thickBot="1" x14ac:dyDescent="0.25">
      <c r="A50" s="13" t="s">
        <v>41</v>
      </c>
      <c r="B50" s="145">
        <v>83223</v>
      </c>
      <c r="C50" s="112">
        <v>65548</v>
      </c>
      <c r="E50" s="59"/>
    </row>
    <row r="51" spans="1:5" ht="12.75" thickTop="1" x14ac:dyDescent="0.2"/>
    <row r="54" spans="1:5" x14ac:dyDescent="0.2">
      <c r="B54" s="131"/>
      <c r="E54" s="82"/>
    </row>
  </sheetData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BP DMEE 2019</vt:lpstr>
      <vt:lpstr>DRE DMEE 2019</vt:lpstr>
      <vt:lpstr>DRA DMEE 2019</vt:lpstr>
      <vt:lpstr>DMPL DMEE 2019</vt:lpstr>
      <vt:lpstr>DFC DMEE 2019</vt:lpstr>
      <vt:lpstr>DVA DMEE 2019</vt:lpstr>
      <vt:lpstr>Plan1</vt:lpstr>
      <vt:lpstr>'DFC DMEE 2019'!Area_de_impressao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Cesar Barbosa Filho</dc:creator>
  <cp:lastModifiedBy>Ana Lucia Sassaron Sanches</cp:lastModifiedBy>
  <cp:lastPrinted>2020-03-26T19:42:16Z</cp:lastPrinted>
  <dcterms:created xsi:type="dcterms:W3CDTF">2018-10-10T19:07:25Z</dcterms:created>
  <dcterms:modified xsi:type="dcterms:W3CDTF">2020-06-02T11:49:24Z</dcterms:modified>
</cp:coreProperties>
</file>