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OCESSO LICITATÓRIO\PROCESSO LICITATÓRIO 2022\Processo Licitatório 002-2022 - Smart Meter e Medidores Inteligentes - Mara Marilene Willian\"/>
    </mc:Choice>
  </mc:AlternateContent>
  <bookViews>
    <workbookView xWindow="0" yWindow="0" windowWidth="9060" windowHeight="7620" activeTab="3"/>
  </bookViews>
  <sheets>
    <sheet name="Serviços" sheetId="5" r:id="rId1"/>
    <sheet name="Produto Nacional" sheetId="3" r:id="rId2"/>
    <sheet name="Produto Importado" sheetId="4" r:id="rId3"/>
    <sheet name="Valor Global Final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K5" i="4"/>
  <c r="K6" i="4"/>
  <c r="K3" i="4"/>
  <c r="K4" i="3"/>
  <c r="K5" i="3"/>
  <c r="K6" i="3"/>
  <c r="K3" i="3"/>
  <c r="H6" i="4" l="1"/>
  <c r="L6" i="4" s="1"/>
  <c r="H5" i="4"/>
  <c r="L5" i="4" s="1"/>
  <c r="H4" i="4"/>
  <c r="L4" i="4" s="1"/>
  <c r="L3" i="4"/>
  <c r="H3" i="4"/>
  <c r="H4" i="3"/>
  <c r="L4" i="3" s="1"/>
  <c r="H5" i="3"/>
  <c r="H6" i="3"/>
  <c r="H3" i="3"/>
  <c r="L3" i="3" s="1"/>
  <c r="L6" i="3"/>
  <c r="L5" i="3"/>
</calcChain>
</file>

<file path=xl/sharedStrings.xml><?xml version="1.0" encoding="utf-8"?>
<sst xmlns="http://schemas.openxmlformats.org/spreadsheetml/2006/main" count="144" uniqueCount="67">
  <si>
    <t>CNPJ  de Faturamento</t>
  </si>
  <si>
    <t>Item</t>
  </si>
  <si>
    <t xml:space="preserve">Descrição </t>
  </si>
  <si>
    <t>Unidade</t>
  </si>
  <si>
    <t>Quantidade</t>
  </si>
  <si>
    <t>Valor unitário contemplando somente o ICMS do produto, PIS/COFINS.</t>
  </si>
  <si>
    <t>O produto terá antecipação da diferença de alíquota por substituição tributária?</t>
  </si>
  <si>
    <r>
      <t xml:space="preserve">Valor total dos produtos a ser </t>
    </r>
    <r>
      <rPr>
        <b/>
        <sz val="9"/>
        <color rgb="FFFF0000"/>
        <rFont val="Arial"/>
        <family val="2"/>
      </rPr>
      <t>FATURADO</t>
    </r>
    <r>
      <rPr>
        <b/>
        <sz val="9"/>
        <color rgb="FF000000"/>
        <rFont val="Arial"/>
        <family val="2"/>
      </rPr>
      <t xml:space="preserve"> pelo fornecedor, com todos os impostos inclusos, inclusive frete, IPI, e ST, se for o caso:</t>
    </r>
  </si>
  <si>
    <t>NCM (nomen-clatura comum do Mercosul) da mercadoria</t>
  </si>
  <si>
    <t>Marca do Produto/ Modelo</t>
  </si>
  <si>
    <t>Produto Nacional</t>
  </si>
  <si>
    <t>SIM</t>
  </si>
  <si>
    <r>
      <t xml:space="preserve">Valor unitário contemplando  o ICMS do produto, PIS/COFINS, </t>
    </r>
    <r>
      <rPr>
        <b/>
        <sz val="9"/>
        <color rgb="FFFF0000"/>
        <rFont val="Arial"/>
        <family val="2"/>
      </rPr>
      <t>e IPI.</t>
    </r>
  </si>
  <si>
    <t>Fator de Equalização</t>
  </si>
  <si>
    <r>
      <t xml:space="preserve">Valor total FINAL </t>
    </r>
    <r>
      <rPr>
        <b/>
        <sz val="9"/>
        <color rgb="FFFF0000"/>
        <rFont val="Arial"/>
        <family val="2"/>
      </rPr>
      <t>dos produtos contemplando o diferencial de aliquota</t>
    </r>
    <r>
      <rPr>
        <b/>
        <sz val="9"/>
        <color rgb="FF000000"/>
        <rFont val="Arial"/>
        <family val="2"/>
      </rPr>
      <t xml:space="preserve"> (seja ST, seja ICMS), com todos os impostos inclusos, inclusive frete e IPI, se for o caso:</t>
    </r>
  </si>
  <si>
    <t>00.000.000.0001/00</t>
  </si>
  <si>
    <t xml:space="preserve">MEDIDOR INTELIGENTE TRIFÁSICO - Medidor inteligente trifásico conforme "ET 07-02-170 Medidor Inteligente de Energia Elétrica" </t>
  </si>
  <si>
    <t xml:space="preserve">MEDIDOR INTELIGENTE TRIFÁSICO INDIRETO - Medidor inteligente trifásico indireto conforme "ET 07-02-170 Medidor Inteligente de Energia Elétrica" </t>
  </si>
  <si>
    <t>NÃO</t>
  </si>
  <si>
    <t>Digitar o NCM</t>
  </si>
  <si>
    <t>Digitar Marca/Modelo</t>
  </si>
  <si>
    <t>MEDIDOR INTELIGENTE MONOFÁSICO - Medidor inteligente monofásico conforme "ET 07-02-170 Medidor Inteligente de Energia Elétrica"</t>
  </si>
  <si>
    <t>MEDIDOR INTELIGENTE BIFÁSICO -  Medidor inteligente bifásico conforme "ET 07-02-170 Medidor Inteligente de Energia Elétrica"</t>
  </si>
  <si>
    <t xml:space="preserve">Instruções para preenchimento das informações acima </t>
  </si>
  <si>
    <t>IPI (Digitar o IPI da seguinte forma: Exemplo - Se o IPI for 5%. Favor colocar 0,05, que nada mais é que 5/100</t>
  </si>
  <si>
    <t>Coluna L: Independentemente de quem irá pagar o Diferencial de Aliquota, seja ele Substituição Tributária (responsabilidade da Contratada) ou Diferencial de Aliquota de ICMS (responsabilidade da Contratante), o valor final a ser considerado para a disputa será o valor que consta na coluna L)</t>
  </si>
  <si>
    <t>Coluna F: Os valores colocados são apenas exemplos. O Fornecedor deverá colocar o seu valor</t>
  </si>
  <si>
    <t xml:space="preserve">Coluna G: IPI colocar o valor do IPI dividido por 100. Exemplo: Se for 5% dividir 5 por 100 que é igual a 0,05. Este valor que deve ser colocado na coluna G. </t>
  </si>
  <si>
    <t>O fornecedor poderá acrescentar linhas conforme a sua forma de faturamento. Portanto se for emitir nota de produto importado deverá incluir o item a ser faturado nesta planilha para calcular os impostos</t>
  </si>
  <si>
    <t xml:space="preserve">Código do serviço executado de acordo 
com a
 lei do
 ISSQN:
</t>
  </si>
  <si>
    <t xml:space="preserve">Prazo de garantia do serviço
(se for o caso):
</t>
  </si>
  <si>
    <t>Prazo de execução do serviço:</t>
  </si>
  <si>
    <t>Valor total dos serviços a ser FATURADO pelo fornecedor, com todos os custos básicos que incidem ou venham a incidir direta ou indiretamente sobre o objeto desta proposta, inclusive tributos (em especial o ISS – Imposto Sobre Serviços), contribuições incidentes, BDI (caso aplicável), impostos e quaisquer outras despesas acessórias necessárias.</t>
  </si>
  <si>
    <t xml:space="preserve">Valor total 
dos
Serviços 
</t>
  </si>
  <si>
    <t>MODELO DE PLANILHA DE SERVIÇOS</t>
  </si>
  <si>
    <t>MODELO DE PLANILHA DE PRODUTOS NACIONAIS</t>
  </si>
  <si>
    <t>MODELO DE PLANILHA DE PRODUTOS IMPORTADOS</t>
  </si>
  <si>
    <t>Incluir linhas conforme necessidade - quantidade de serviços ofertados</t>
  </si>
  <si>
    <t>Informamos que o licitante deverá proceder o cálculo dos impostos que compõe sua proposta inclusive do diferencial de aliquota para posteriormente ofertar sua proposta, ofertando um valor GLOBAL (o qual deverá estar contemplando todos os impostos segundo a realidade de cada licitante).</t>
  </si>
  <si>
    <t xml:space="preserve">Total de Serviços com todos os impostos inclusos </t>
  </si>
  <si>
    <t>Total dos produtos nacionais com todos os impostos inclusos</t>
  </si>
  <si>
    <t>Total dos produtos importados com todos os impostos inclusos</t>
  </si>
  <si>
    <t>Valor a ser faturado pelo fornecedor</t>
  </si>
  <si>
    <t>Descrição</t>
  </si>
  <si>
    <t xml:space="preserve">Valor total </t>
  </si>
  <si>
    <t>R$ .......... (.............)</t>
  </si>
  <si>
    <t>Total da coluna J da planilha de serviços</t>
  </si>
  <si>
    <t xml:space="preserve">VALOR TOTAL </t>
  </si>
  <si>
    <t>R$ ........</t>
  </si>
  <si>
    <t>R$ .......</t>
  </si>
  <si>
    <t>Total da coluna k da planilha de produtos nacionais</t>
  </si>
  <si>
    <t>Total da coluna L da planilha de produtos importados</t>
  </si>
  <si>
    <t>Valor final global com todos os impostos inclusos, inclusive com diferencial de aliquota interaestadual</t>
  </si>
  <si>
    <r>
      <t>Atenção fornecedor: O Valor que consta da coluna C acima, qual seja, Valor final global com todos os impostos inclusos, i</t>
    </r>
    <r>
      <rPr>
        <sz val="11"/>
        <color rgb="FFFF0000"/>
        <rFont val="Calibri"/>
        <family val="2"/>
        <scheme val="minor"/>
      </rPr>
      <t xml:space="preserve">nclusive com diferencial de aliquota interaestadual </t>
    </r>
    <r>
      <rPr>
        <sz val="11"/>
        <color theme="1"/>
        <rFont val="Calibri"/>
        <family val="2"/>
        <scheme val="minor"/>
      </rPr>
      <t xml:space="preserve">que será utilizado para classificação da proposta de menor preço. Portanto, este valor que deverá constar no Modelo de Proposta Comercial Padronizada - Anexo VII. Não é o valor da coluna B. </t>
    </r>
  </si>
  <si>
    <r>
      <rPr>
        <b/>
        <u/>
        <sz val="11"/>
        <color theme="1"/>
        <rFont val="Calibri"/>
        <family val="2"/>
        <scheme val="minor"/>
      </rPr>
      <t>INFORMAÇÕES COMPLEMENTARES - DIFERENÇA DE ALÍQUOTA INTERESTADUAL, PRODUTO NACIONAL E/OU IMPORTADO</t>
    </r>
    <r>
      <rPr>
        <sz val="11"/>
        <color theme="1"/>
        <rFont val="Calibri"/>
        <family val="2"/>
        <scheme val="minor"/>
      </rPr>
      <t xml:space="preserve">
Ressaltamos que tanto para a proposta inicial, quanto para o envio da Proposta Ajustada APÓS A FASE DE NEGOCIAÇÃO, (conforme melhor valor classificado), o preço proposto para DISPUTA de MATERIAIS NACIONAIS/IMPORTADOS deverá CONTEMPLAR as alíquotas aproximadas de 7,317073170732% (para produtos cujo ICMS interestadual tem alíquota de 12%) e 17,073170731707% (para os itens importados, cuja alíquota interestadual é de 4%, conforme Resolução 13/2012 do Senado Federal), para  atendimento ao Decreto de Minas Gerais nº. 46.930, de 30/12/2015, que alterou a forma de cálculo da diferença de alíquota no Estado.
Deste modo, de qualquer forma, o valor decorrente do DIFALI (diferença de alíquota interestadual) deverá estar incluso no valor FINAL PROPOSTO, o que irá diferenciar o DIFAL- ICMS (responsabilidade da Contratante) e o DIFAL-ST (responsabilidade da Contratada), será o valor de faturamento a ser considerado. 
Nos casos de produtos nacionais, de fornecedores cujo CNPJ de faturamento não seja do Estado de Minas Gerais, o Produto ofertado irá incidir em DIFAL-ICMS:
*  O fornecedor deverá ficar atento, pois o valor de faturamento será o valor SEM EQUALIZAÇÃO, já que a responsabilidade da Guia GNRE será da Contratante (posteriormente à emissão da NF); 
Nos casos de Produto nacional ofertado incidir em DIFAL-ST:
*  O fornecedor deverá considerar o valor de faturamento TOTAL EQUALIZADO, considerando que o responsável pela Guia GNRE antecipada será do próprio fornecedor.
OBS: Para os casos de oferta de PRODUTO IMPORTADO, independente se será DIFAL-ICMS ou DIFAL-ST, deverá ser acrescido a porcentagem de 17,073170731707%
ao valor unitário do produto IMPORTADO, considerando que o valor da Guia GNRE será de aproximadamente 17,08% e não de 7,317073170732%.
A informação equivocada, em qualquer fase desta licitação a respeito de produto importado/nacional, de substituição tributária e do seu enquadramento legal, ensejará a responsabilidade do fornecedor com o ônus deste valor. 
</t>
    </r>
  </si>
  <si>
    <t>INFORMAÇÕES IMPORTANTES</t>
  </si>
  <si>
    <t>Coluna J: Veja que se marcar a opção SIM a Contratada que pagará o imposto de 7,317073170732%  que no caso é a Substituição Tributária. Assim, o valor a ser faturado é com o imposto.</t>
  </si>
  <si>
    <t>Coluna J: Veja que se marcar a opção NÃO a Contratante que pagará o imposto de 7,317073170732%  que no caso o Diferencial de Aliquota entre os Estados</t>
  </si>
  <si>
    <t xml:space="preserve">Para o fornecedor do Estado de Minas Gerais não há incidência de diferencial de aliquota, desta forma, deverá excluir a Coluna "I" Fator de Equalização de sua Proposta, pois não deve ser aplicado o percentual de 7,317073170732% </t>
  </si>
  <si>
    <t>Para esta contratação OBRIGATORIAMENTE será necessário FATURAR NOTA DE MATERIAL E NOTA DE SERVIÇOS, assim o Licitante deverá acrescer ao valor total da DISPUTA o valor referente à equalização (diferencial de alíquota), independente de quem fará o recolhimento da guia GNRE. Assim, o LICITANTE deverá incluir a alíquota de 7,317073170732%  (Fator de equalização) ao valor dos materiais nacionais, considerando o diferencial de alíquotas de MG para os outros Estados, e ainda para o caso de PROPOSTA CONTENDO ITENS COM MATERIAL IMPORTADO deverá incluir alíquota de 17,073170731707% (FAtor de Equalização) ao valor dos materiais importados.</t>
  </si>
  <si>
    <t>O fornecedor poderá acrescentar linhas conforme a sua forma de faturamento, e produtos a serem ofertados. Portanto se for emitir nota de material nacional deverá incluir o item a ser faturado nesta planilha para calcular os impostos</t>
  </si>
  <si>
    <t>Coluna J: Veja que se marcar a opção SIM a Contratada que pagará o imposto de 17,073170731707% que no caso é a Substituição Tributária. Assim, o valor a ser faturado é com o imposto.</t>
  </si>
  <si>
    <t>Coluna J: Veja que se marcar a opção NÃO a Contratante que pagará o imposto de 17,073170731707% que no caso o Diferencial de Aliquota entre os Estados</t>
  </si>
  <si>
    <t xml:space="preserve">Para o fornecedor do Estado de Minas Gerais não há incidência de diferencial de aliquota, desta forma, deverá excluir a Coluna "I" Fator de Equalização de sua Proposta, pois não deve ser aplicado o percentual de 17,073170731707% </t>
  </si>
  <si>
    <t xml:space="preserve">
INFORMAÇÕES SOBRE O ITEM SERVIÇOS
Em se tratando de SERVIÇOS, deverão estar inclusos todos os custos básicos que incidam ou  venham a incidir direta ou indiretamente sobre o objeto da contratação, inclusive tributos (em especial o ISS – Imposto Sobre Serviços, inclusive o retido na cidade de Poços de Caldas), contribuições incidentes, impostos e quaisquer outras despesas acessórias, necessárias, não especificadas neste edital, e demais concernentes à plena execução do objeto durante o prazo do contrato.
</t>
  </si>
  <si>
    <r>
      <t xml:space="preserve">Total da coluna k da planilha de produtos </t>
    </r>
    <r>
      <rPr>
        <b/>
        <sz val="11"/>
        <color rgb="FFFF0000"/>
        <rFont val="Calibri"/>
        <family val="2"/>
        <scheme val="minor"/>
      </rPr>
      <t>importados</t>
    </r>
  </si>
  <si>
    <r>
      <t>Total da coluna L da planilha de produtos</t>
    </r>
    <r>
      <rPr>
        <b/>
        <sz val="11"/>
        <color rgb="FFFF0000"/>
        <rFont val="Calibri"/>
        <family val="2"/>
        <scheme val="minor"/>
      </rPr>
      <t xml:space="preserve"> nacionais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</si>
</sst>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0.00000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/>
    <xf numFmtId="8" fontId="0" fillId="0" borderId="0" xfId="0" applyNumberFormat="1" applyAlignment="1">
      <alignment horizontal="right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2" xfId="0" applyBorder="1"/>
    <xf numFmtId="0" fontId="7" fillId="0" borderId="2" xfId="0" applyFont="1" applyBorder="1" applyAlignment="1">
      <alignment vertical="justify" wrapText="1"/>
    </xf>
    <xf numFmtId="0" fontId="0" fillId="0" borderId="2" xfId="0" applyBorder="1" applyAlignment="1">
      <alignment horizontal="center"/>
    </xf>
    <xf numFmtId="3" fontId="8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2" fontId="0" fillId="0" borderId="2" xfId="0" applyNumberFormat="1" applyBorder="1"/>
    <xf numFmtId="8" fontId="0" fillId="0" borderId="2" xfId="0" applyNumberFormat="1" applyBorder="1"/>
    <xf numFmtId="164" fontId="0" fillId="0" borderId="2" xfId="1" applyNumberFormat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5" borderId="0" xfId="0" applyFill="1"/>
    <xf numFmtId="0" fontId="2" fillId="5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justify"/>
    </xf>
    <xf numFmtId="0" fontId="0" fillId="0" borderId="0" xfId="0" applyAlignment="1">
      <alignment horizontal="center" vertical="justify"/>
    </xf>
    <xf numFmtId="0" fontId="0" fillId="0" borderId="2" xfId="0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0" fillId="0" borderId="0" xfId="0" applyFont="1" applyAlignment="1">
      <alignment horizontal="center" vertical="justify"/>
    </xf>
    <xf numFmtId="0" fontId="6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16"/>
  <sheetViews>
    <sheetView workbookViewId="0">
      <selection activeCell="A3" sqref="A3"/>
    </sheetView>
  </sheetViews>
  <sheetFormatPr defaultRowHeight="14.4" x14ac:dyDescent="0.3"/>
  <cols>
    <col min="1" max="1" width="17.5546875" customWidth="1"/>
    <col min="2" max="2" width="14.6640625" customWidth="1"/>
    <col min="3" max="3" width="25.109375" customWidth="1"/>
    <col min="5" max="5" width="11.5546875" customWidth="1"/>
    <col min="6" max="6" width="16.109375" customWidth="1"/>
    <col min="7" max="7" width="15.109375" customWidth="1"/>
    <col min="8" max="8" width="13.88671875" customWidth="1"/>
    <col min="9" max="9" width="19.5546875" customWidth="1"/>
    <col min="10" max="10" width="51" customWidth="1"/>
    <col min="11" max="11" width="22.44140625" customWidth="1"/>
    <col min="12" max="12" width="21.88671875" customWidth="1"/>
    <col min="13" max="13" width="18" customWidth="1"/>
    <col min="14" max="14" width="9.6640625" customWidth="1"/>
    <col min="15" max="15" width="15.6640625" customWidth="1"/>
  </cols>
  <sheetData>
    <row r="1" spans="1:15" ht="27" customHeight="1" x14ac:dyDescent="0.3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7"/>
      <c r="L1" s="8"/>
    </row>
    <row r="2" spans="1:15" s="3" customFormat="1" ht="97.5" customHeight="1" x14ac:dyDescent="0.3">
      <c r="A2" s="14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4" t="s">
        <v>29</v>
      </c>
      <c r="G2" s="14" t="s">
        <v>33</v>
      </c>
      <c r="H2" s="20" t="s">
        <v>30</v>
      </c>
      <c r="I2" s="20" t="s">
        <v>31</v>
      </c>
      <c r="J2" s="21" t="s">
        <v>32</v>
      </c>
      <c r="K2" s="1"/>
      <c r="L2" s="1"/>
      <c r="M2" s="1"/>
      <c r="N2" s="6"/>
      <c r="O2" s="1"/>
    </row>
    <row r="3" spans="1:15" ht="30" customHeight="1" x14ac:dyDescent="0.3">
      <c r="A3" s="14" t="s">
        <v>15</v>
      </c>
      <c r="B3" s="10"/>
      <c r="C3" s="11"/>
      <c r="D3" s="12"/>
      <c r="E3" s="13"/>
      <c r="F3" s="14"/>
      <c r="G3" s="15"/>
      <c r="H3" s="16"/>
      <c r="I3" s="17"/>
      <c r="J3" s="22"/>
      <c r="K3" s="4"/>
      <c r="L3" s="4"/>
      <c r="M3" s="7"/>
      <c r="N3" s="9"/>
      <c r="O3" s="7"/>
    </row>
    <row r="4" spans="1:15" ht="26.25" customHeight="1" x14ac:dyDescent="0.3">
      <c r="A4" s="14" t="s">
        <v>15</v>
      </c>
      <c r="B4" s="10"/>
      <c r="C4" s="11"/>
      <c r="D4" s="12"/>
      <c r="E4" s="13"/>
      <c r="F4" s="14"/>
      <c r="G4" s="15"/>
      <c r="H4" s="16"/>
      <c r="I4" s="17"/>
      <c r="J4" s="22"/>
      <c r="K4" s="5"/>
      <c r="L4" s="4"/>
      <c r="M4" s="7"/>
      <c r="N4" s="9"/>
      <c r="O4" s="7"/>
    </row>
    <row r="5" spans="1:15" ht="23.25" customHeight="1" x14ac:dyDescent="0.3">
      <c r="A5" s="14" t="s">
        <v>15</v>
      </c>
      <c r="B5" s="10"/>
      <c r="C5" s="11"/>
      <c r="D5" s="12"/>
      <c r="E5" s="13"/>
      <c r="F5" s="18"/>
      <c r="G5" s="15"/>
      <c r="H5" s="16"/>
      <c r="I5" s="17"/>
      <c r="J5" s="22"/>
      <c r="K5" s="5"/>
      <c r="L5" s="4"/>
      <c r="M5" s="7"/>
      <c r="N5" s="9"/>
      <c r="O5" s="7"/>
    </row>
    <row r="6" spans="1:15" ht="27" customHeight="1" x14ac:dyDescent="0.3">
      <c r="A6" s="14" t="s">
        <v>15</v>
      </c>
      <c r="B6" s="10"/>
      <c r="C6" s="11"/>
      <c r="D6" s="12"/>
      <c r="E6" s="13"/>
      <c r="F6" s="16"/>
      <c r="G6" s="15"/>
      <c r="H6" s="16"/>
      <c r="I6" s="17"/>
      <c r="J6" s="22"/>
      <c r="K6" s="5"/>
      <c r="L6" s="4"/>
      <c r="M6" s="7"/>
      <c r="N6" s="9"/>
      <c r="O6" s="7"/>
    </row>
    <row r="7" spans="1:15" ht="33.75" customHeight="1" x14ac:dyDescent="0.3">
      <c r="A7" s="41" t="s">
        <v>44</v>
      </c>
      <c r="B7" s="41"/>
      <c r="C7" s="41"/>
      <c r="D7" s="41"/>
      <c r="E7" s="41"/>
      <c r="F7" s="41"/>
      <c r="G7" s="41"/>
      <c r="H7" s="41"/>
      <c r="I7" s="41"/>
      <c r="J7" s="12" t="s">
        <v>45</v>
      </c>
    </row>
    <row r="14" spans="1:15" x14ac:dyDescent="0.3">
      <c r="A14" s="38" t="s">
        <v>23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2"/>
    </row>
    <row r="15" spans="1:15" x14ac:dyDescent="0.3">
      <c r="A15" s="39" t="s">
        <v>37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5" x14ac:dyDescent="0.3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</sheetData>
  <mergeCells count="5">
    <mergeCell ref="A1:J1"/>
    <mergeCell ref="A14:K14"/>
    <mergeCell ref="A15:L15"/>
    <mergeCell ref="A16:L16"/>
    <mergeCell ref="A7:I7"/>
  </mergeCells>
  <pageMargins left="0.51181102362204722" right="0.51181102362204722" top="0.78740157480314965" bottom="0.78740157480314965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4"/>
  <sheetViews>
    <sheetView workbookViewId="0">
      <selection activeCell="K4" sqref="K4"/>
    </sheetView>
  </sheetViews>
  <sheetFormatPr defaultRowHeight="14.4" x14ac:dyDescent="0.3"/>
  <cols>
    <col min="1" max="1" width="17.5546875" customWidth="1"/>
    <col min="2" max="2" width="6.109375" customWidth="1"/>
    <col min="3" max="3" width="25.109375" customWidth="1"/>
    <col min="5" max="5" width="11.5546875" customWidth="1"/>
    <col min="6" max="6" width="13.33203125" customWidth="1"/>
    <col min="7" max="7" width="15.109375" customWidth="1"/>
    <col min="8" max="8" width="13.88671875" customWidth="1"/>
    <col min="9" max="9" width="19.5546875" customWidth="1"/>
    <col min="10" max="10" width="16" customWidth="1"/>
    <col min="11" max="11" width="22.44140625" customWidth="1"/>
    <col min="12" max="12" width="23.33203125" customWidth="1"/>
    <col min="13" max="13" width="18" customWidth="1"/>
    <col min="14" max="14" width="9.6640625" customWidth="1"/>
    <col min="15" max="15" width="15.6640625" customWidth="1"/>
  </cols>
  <sheetData>
    <row r="1" spans="1:15" ht="27.75" customHeight="1" x14ac:dyDescent="0.3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3" customFormat="1" ht="86.25" customHeight="1" x14ac:dyDescent="0.3">
      <c r="A2" s="14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20" t="s">
        <v>5</v>
      </c>
      <c r="G2" s="20" t="s">
        <v>24</v>
      </c>
      <c r="H2" s="20" t="s">
        <v>12</v>
      </c>
      <c r="I2" s="20" t="s">
        <v>13</v>
      </c>
      <c r="J2" s="21" t="s">
        <v>6</v>
      </c>
      <c r="K2" s="20" t="s">
        <v>7</v>
      </c>
      <c r="L2" s="20" t="s">
        <v>14</v>
      </c>
      <c r="M2" s="20" t="s">
        <v>8</v>
      </c>
      <c r="N2" s="23" t="s">
        <v>10</v>
      </c>
      <c r="O2" s="20" t="s">
        <v>9</v>
      </c>
    </row>
    <row r="3" spans="1:15" ht="54" customHeight="1" x14ac:dyDescent="0.3">
      <c r="A3" s="14" t="s">
        <v>15</v>
      </c>
      <c r="B3" s="10">
        <v>1</v>
      </c>
      <c r="C3" s="11" t="s">
        <v>16</v>
      </c>
      <c r="D3" s="12" t="s">
        <v>3</v>
      </c>
      <c r="E3" s="13">
        <v>6000</v>
      </c>
      <c r="F3" s="16">
        <v>1000</v>
      </c>
      <c r="G3" s="15">
        <v>3.2500000000000001E-2</v>
      </c>
      <c r="H3" s="16">
        <f>F3*G3+F3</f>
        <v>1032.5</v>
      </c>
      <c r="I3" s="34">
        <v>1.07317073170732</v>
      </c>
      <c r="J3" s="24" t="s">
        <v>11</v>
      </c>
      <c r="K3" s="16">
        <f>H3*E3</f>
        <v>6195000</v>
      </c>
      <c r="L3" s="16">
        <f>H3*I3*E3</f>
        <v>6648292.6829268485</v>
      </c>
      <c r="M3" s="25" t="s">
        <v>19</v>
      </c>
      <c r="N3" s="26" t="s">
        <v>11</v>
      </c>
      <c r="O3" s="25" t="s">
        <v>20</v>
      </c>
    </row>
    <row r="4" spans="1:15" ht="54" customHeight="1" x14ac:dyDescent="0.3">
      <c r="A4" s="14" t="s">
        <v>15</v>
      </c>
      <c r="B4" s="10">
        <v>2</v>
      </c>
      <c r="C4" s="11" t="s">
        <v>17</v>
      </c>
      <c r="D4" s="12" t="s">
        <v>3</v>
      </c>
      <c r="E4" s="13">
        <v>600</v>
      </c>
      <c r="F4" s="16">
        <v>550</v>
      </c>
      <c r="G4" s="15">
        <v>0.05</v>
      </c>
      <c r="H4" s="16">
        <f t="shared" ref="H4:H6" si="0">F4*G4+F4</f>
        <v>577.5</v>
      </c>
      <c r="I4" s="34">
        <v>1.07317073170732</v>
      </c>
      <c r="J4" s="27" t="s">
        <v>18</v>
      </c>
      <c r="K4" s="16">
        <f t="shared" ref="K4:K6" si="1">H4*E4</f>
        <v>346500</v>
      </c>
      <c r="L4" s="16">
        <f>H4*I4*E4</f>
        <v>371853.65853658639</v>
      </c>
      <c r="M4" s="25" t="s">
        <v>19</v>
      </c>
      <c r="N4" s="26" t="s">
        <v>11</v>
      </c>
      <c r="O4" s="25" t="s">
        <v>20</v>
      </c>
    </row>
    <row r="5" spans="1:15" ht="54" customHeight="1" x14ac:dyDescent="0.3">
      <c r="A5" s="14" t="s">
        <v>15</v>
      </c>
      <c r="B5" s="10">
        <v>4</v>
      </c>
      <c r="C5" s="11" t="s">
        <v>21</v>
      </c>
      <c r="D5" s="12" t="s">
        <v>3</v>
      </c>
      <c r="E5" s="13">
        <v>8400</v>
      </c>
      <c r="F5" s="16">
        <v>280</v>
      </c>
      <c r="G5" s="15">
        <v>0.05</v>
      </c>
      <c r="H5" s="16">
        <f t="shared" si="0"/>
        <v>294</v>
      </c>
      <c r="I5" s="34">
        <v>1.07317073170732</v>
      </c>
      <c r="J5" s="27" t="s">
        <v>18</v>
      </c>
      <c r="K5" s="16">
        <f t="shared" si="1"/>
        <v>2469600</v>
      </c>
      <c r="L5" s="16">
        <f>H5*I5*E5</f>
        <v>2650302.4390243972</v>
      </c>
      <c r="M5" s="25" t="s">
        <v>19</v>
      </c>
      <c r="N5" s="26" t="s">
        <v>11</v>
      </c>
      <c r="O5" s="25" t="s">
        <v>20</v>
      </c>
    </row>
    <row r="6" spans="1:15" ht="54" customHeight="1" x14ac:dyDescent="0.3">
      <c r="A6" s="14" t="s">
        <v>15</v>
      </c>
      <c r="B6" s="10">
        <v>5</v>
      </c>
      <c r="C6" s="11" t="s">
        <v>22</v>
      </c>
      <c r="D6" s="12" t="s">
        <v>3</v>
      </c>
      <c r="E6" s="13">
        <v>10200</v>
      </c>
      <c r="F6" s="16">
        <v>480</v>
      </c>
      <c r="G6" s="15">
        <v>0.05</v>
      </c>
      <c r="H6" s="16">
        <f t="shared" si="0"/>
        <v>504</v>
      </c>
      <c r="I6" s="34">
        <v>1.07317073170732</v>
      </c>
      <c r="J6" s="27" t="s">
        <v>18</v>
      </c>
      <c r="K6" s="16">
        <f t="shared" si="1"/>
        <v>5140800</v>
      </c>
      <c r="L6" s="16">
        <f>H6*I6*E6</f>
        <v>5516956.0975609906</v>
      </c>
      <c r="M6" s="25" t="s">
        <v>19</v>
      </c>
      <c r="N6" s="26" t="s">
        <v>11</v>
      </c>
      <c r="O6" s="25" t="s">
        <v>20</v>
      </c>
    </row>
    <row r="7" spans="1:15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33.75" customHeight="1" x14ac:dyDescent="0.3">
      <c r="A12" s="48" t="s">
        <v>47</v>
      </c>
      <c r="B12" s="48"/>
      <c r="C12" s="48"/>
      <c r="D12" s="48"/>
      <c r="E12" s="48"/>
      <c r="F12" s="48"/>
      <c r="G12" s="48"/>
      <c r="H12" s="48"/>
      <c r="I12" s="48"/>
      <c r="J12" s="48"/>
      <c r="K12" s="29" t="s">
        <v>48</v>
      </c>
      <c r="L12" s="29" t="s">
        <v>49</v>
      </c>
    </row>
    <row r="14" spans="1:15" x14ac:dyDescent="0.3">
      <c r="A14" s="45" t="s">
        <v>23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2"/>
    </row>
    <row r="15" spans="1:15" x14ac:dyDescent="0.3">
      <c r="A15" s="49" t="s">
        <v>26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5" x14ac:dyDescent="0.3">
      <c r="A16" s="40" t="s">
        <v>27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x14ac:dyDescent="0.3">
      <c r="A17" s="40" t="s">
        <v>56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x14ac:dyDescent="0.3">
      <c r="A18" s="40" t="s">
        <v>57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29.25" customHeight="1" x14ac:dyDescent="0.3">
      <c r="A19" s="44" t="s">
        <v>25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35.25" customHeight="1" x14ac:dyDescent="0.3">
      <c r="A20" s="40" t="s">
        <v>60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30" customHeight="1" x14ac:dyDescent="0.3">
      <c r="A21" s="43" t="s">
        <v>58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38.25" customHeight="1" x14ac:dyDescent="0.3">
      <c r="A22" s="46" t="s">
        <v>38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65.25" customHeight="1" x14ac:dyDescent="0.3">
      <c r="A23" s="47" t="s">
        <v>59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s="28" customFormat="1" x14ac:dyDescent="0.3"/>
  </sheetData>
  <mergeCells count="12">
    <mergeCell ref="A22:L22"/>
    <mergeCell ref="A23:L23"/>
    <mergeCell ref="A12:J12"/>
    <mergeCell ref="A15:L15"/>
    <mergeCell ref="A20:L20"/>
    <mergeCell ref="A16:L16"/>
    <mergeCell ref="A1:O1"/>
    <mergeCell ref="A21:L21"/>
    <mergeCell ref="A19:L19"/>
    <mergeCell ref="A14:K14"/>
    <mergeCell ref="A17:L17"/>
    <mergeCell ref="A18:L18"/>
  </mergeCells>
  <pageMargins left="0.51181102362204722" right="0.51181102362204722" top="0.78740157480314965" bottom="0.78740157480314965" header="0.31496062992125984" footer="0.31496062992125984"/>
  <pageSetup paperSize="9"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21"/>
  <sheetViews>
    <sheetView workbookViewId="0">
      <selection activeCell="K3" sqref="K3"/>
    </sheetView>
  </sheetViews>
  <sheetFormatPr defaultRowHeight="14.4" x14ac:dyDescent="0.3"/>
  <cols>
    <col min="1" max="1" width="17.5546875" customWidth="1"/>
    <col min="2" max="2" width="6.109375" customWidth="1"/>
    <col min="3" max="3" width="25.109375" customWidth="1"/>
    <col min="5" max="5" width="11.5546875" customWidth="1"/>
    <col min="6" max="6" width="13.33203125" customWidth="1"/>
    <col min="7" max="7" width="15.109375" customWidth="1"/>
    <col min="8" max="8" width="13.88671875" customWidth="1"/>
    <col min="9" max="9" width="19.5546875" customWidth="1"/>
    <col min="10" max="10" width="16" customWidth="1"/>
    <col min="11" max="11" width="22.44140625" customWidth="1"/>
    <col min="12" max="12" width="23.88671875" customWidth="1"/>
    <col min="13" max="13" width="18" customWidth="1"/>
    <col min="14" max="14" width="9.6640625" customWidth="1"/>
    <col min="15" max="15" width="15.6640625" customWidth="1"/>
  </cols>
  <sheetData>
    <row r="1" spans="1:15" ht="36.75" customHeight="1" x14ac:dyDescent="0.3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3" customFormat="1" ht="86.25" customHeight="1" x14ac:dyDescent="0.3">
      <c r="A2" s="14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20" t="s">
        <v>5</v>
      </c>
      <c r="G2" s="20" t="s">
        <v>24</v>
      </c>
      <c r="H2" s="20" t="s">
        <v>12</v>
      </c>
      <c r="I2" s="20" t="s">
        <v>13</v>
      </c>
      <c r="J2" s="21" t="s">
        <v>6</v>
      </c>
      <c r="K2" s="20" t="s">
        <v>7</v>
      </c>
      <c r="L2" s="20" t="s">
        <v>14</v>
      </c>
      <c r="M2" s="20" t="s">
        <v>8</v>
      </c>
      <c r="N2" s="23" t="s">
        <v>10</v>
      </c>
      <c r="O2" s="20" t="s">
        <v>9</v>
      </c>
    </row>
    <row r="3" spans="1:15" ht="54" customHeight="1" x14ac:dyDescent="0.3">
      <c r="A3" s="14" t="s">
        <v>15</v>
      </c>
      <c r="B3" s="10">
        <v>1</v>
      </c>
      <c r="C3" s="11" t="s">
        <v>16</v>
      </c>
      <c r="D3" s="12" t="s">
        <v>3</v>
      </c>
      <c r="E3" s="13">
        <v>6000</v>
      </c>
      <c r="F3" s="16">
        <v>580</v>
      </c>
      <c r="G3" s="15">
        <v>0.05</v>
      </c>
      <c r="H3" s="16">
        <f>F3*G3+F3</f>
        <v>609</v>
      </c>
      <c r="I3" s="34">
        <v>1.17073170731707</v>
      </c>
      <c r="J3" s="24" t="s">
        <v>11</v>
      </c>
      <c r="K3" s="16">
        <f>H3*E3</f>
        <v>3654000</v>
      </c>
      <c r="L3" s="16">
        <f>H3*I3*E3</f>
        <v>4277853.6585365739</v>
      </c>
      <c r="M3" s="25" t="s">
        <v>19</v>
      </c>
      <c r="N3" s="26" t="s">
        <v>11</v>
      </c>
      <c r="O3" s="25" t="s">
        <v>20</v>
      </c>
    </row>
    <row r="4" spans="1:15" ht="54" customHeight="1" x14ac:dyDescent="0.3">
      <c r="A4" s="14" t="s">
        <v>15</v>
      </c>
      <c r="B4" s="10">
        <v>2</v>
      </c>
      <c r="C4" s="11" t="s">
        <v>17</v>
      </c>
      <c r="D4" s="12" t="s">
        <v>3</v>
      </c>
      <c r="E4" s="13">
        <v>600</v>
      </c>
      <c r="F4" s="16">
        <v>550</v>
      </c>
      <c r="G4" s="15">
        <v>0.05</v>
      </c>
      <c r="H4" s="16">
        <f t="shared" ref="H4:H6" si="0">F4*G4+F4</f>
        <v>577.5</v>
      </c>
      <c r="I4" s="34">
        <v>1.17073170731707</v>
      </c>
      <c r="J4" s="27" t="s">
        <v>18</v>
      </c>
      <c r="K4" s="16">
        <f t="shared" ref="K4:K6" si="1">H4*E4</f>
        <v>346500</v>
      </c>
      <c r="L4" s="16">
        <f>H4*I4*E4</f>
        <v>405658.53658536478</v>
      </c>
      <c r="M4" s="25" t="s">
        <v>19</v>
      </c>
      <c r="N4" s="26" t="s">
        <v>11</v>
      </c>
      <c r="O4" s="25" t="s">
        <v>20</v>
      </c>
    </row>
    <row r="5" spans="1:15" ht="54" customHeight="1" x14ac:dyDescent="0.3">
      <c r="A5" s="14" t="s">
        <v>15</v>
      </c>
      <c r="B5" s="10">
        <v>4</v>
      </c>
      <c r="C5" s="11" t="s">
        <v>21</v>
      </c>
      <c r="D5" s="12" t="s">
        <v>3</v>
      </c>
      <c r="E5" s="13">
        <v>8400</v>
      </c>
      <c r="F5" s="16">
        <v>280</v>
      </c>
      <c r="G5" s="15">
        <v>0.05</v>
      </c>
      <c r="H5" s="16">
        <f t="shared" si="0"/>
        <v>294</v>
      </c>
      <c r="I5" s="34">
        <v>1.17073170731707</v>
      </c>
      <c r="J5" s="27" t="s">
        <v>18</v>
      </c>
      <c r="K5" s="16">
        <f t="shared" si="1"/>
        <v>2469600</v>
      </c>
      <c r="L5" s="16">
        <f>H5*I5*E5</f>
        <v>2891239.024390236</v>
      </c>
      <c r="M5" s="25" t="s">
        <v>19</v>
      </c>
      <c r="N5" s="26" t="s">
        <v>11</v>
      </c>
      <c r="O5" s="25" t="s">
        <v>20</v>
      </c>
    </row>
    <row r="6" spans="1:15" ht="54" customHeight="1" x14ac:dyDescent="0.3">
      <c r="A6" s="14" t="s">
        <v>15</v>
      </c>
      <c r="B6" s="10">
        <v>5</v>
      </c>
      <c r="C6" s="11" t="s">
        <v>22</v>
      </c>
      <c r="D6" s="12" t="s">
        <v>3</v>
      </c>
      <c r="E6" s="13">
        <v>10200</v>
      </c>
      <c r="F6" s="16">
        <v>480</v>
      </c>
      <c r="G6" s="15">
        <v>0.05</v>
      </c>
      <c r="H6" s="16">
        <f t="shared" si="0"/>
        <v>504</v>
      </c>
      <c r="I6" s="34">
        <v>1.17073170731707</v>
      </c>
      <c r="J6" s="27" t="s">
        <v>18</v>
      </c>
      <c r="K6" s="16">
        <f t="shared" si="1"/>
        <v>5140800</v>
      </c>
      <c r="L6" s="16">
        <f>H6*I6*E6</f>
        <v>6018497.5609755935</v>
      </c>
      <c r="M6" s="25" t="s">
        <v>19</v>
      </c>
      <c r="N6" s="26" t="s">
        <v>11</v>
      </c>
      <c r="O6" s="25" t="s">
        <v>20</v>
      </c>
    </row>
    <row r="7" spans="1:15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4" spans="1:15" x14ac:dyDescent="0.3">
      <c r="A14" s="45" t="s">
        <v>23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2"/>
    </row>
    <row r="15" spans="1:15" x14ac:dyDescent="0.3">
      <c r="A15" s="49" t="s">
        <v>26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5" ht="23.25" customHeight="1" x14ac:dyDescent="0.3">
      <c r="A16" s="40" t="s">
        <v>27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23.25" customHeight="1" x14ac:dyDescent="0.3">
      <c r="A17" s="40" t="s">
        <v>61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x14ac:dyDescent="0.3">
      <c r="A18" s="40" t="s">
        <v>62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32.25" customHeight="1" x14ac:dyDescent="0.3">
      <c r="A19" s="44" t="s">
        <v>25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26.25" customHeight="1" x14ac:dyDescent="0.3">
      <c r="A20" s="40" t="s">
        <v>28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29.25" customHeight="1" x14ac:dyDescent="0.3">
      <c r="A21" s="43" t="s">
        <v>63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</sheetData>
  <mergeCells count="9">
    <mergeCell ref="A20:L20"/>
    <mergeCell ref="A21:L21"/>
    <mergeCell ref="A1:O1"/>
    <mergeCell ref="A14:K14"/>
    <mergeCell ref="A15:L15"/>
    <mergeCell ref="A16:L16"/>
    <mergeCell ref="A17:L17"/>
    <mergeCell ref="A18:L18"/>
    <mergeCell ref="A19:L19"/>
  </mergeCells>
  <pageMargins left="0.51181102362204722" right="0.51181102362204722" top="0.78740157480314965" bottom="0.78740157480314965" header="0.31496062992125984" footer="0.31496062992125984"/>
  <pageSetup paperSize="9" scale="5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0"/>
  <sheetViews>
    <sheetView tabSelected="1" workbookViewId="0">
      <selection activeCell="A10" sqref="A10:C16"/>
    </sheetView>
  </sheetViews>
  <sheetFormatPr defaultRowHeight="14.4" x14ac:dyDescent="0.3"/>
  <cols>
    <col min="1" max="1" width="58.44140625" customWidth="1"/>
    <col min="2" max="2" width="48" customWidth="1"/>
    <col min="3" max="3" width="49.6640625" customWidth="1"/>
  </cols>
  <sheetData>
    <row r="1" spans="1:3" ht="28.8" x14ac:dyDescent="0.3">
      <c r="A1" s="31" t="s">
        <v>43</v>
      </c>
      <c r="B1" s="32" t="s">
        <v>42</v>
      </c>
      <c r="C1" s="30" t="s">
        <v>52</v>
      </c>
    </row>
    <row r="2" spans="1:3" ht="20.25" customHeight="1" x14ac:dyDescent="0.3">
      <c r="A2" s="12" t="s">
        <v>39</v>
      </c>
      <c r="B2" s="12" t="s">
        <v>46</v>
      </c>
      <c r="C2" s="12" t="s">
        <v>46</v>
      </c>
    </row>
    <row r="3" spans="1:3" ht="21" customHeight="1" x14ac:dyDescent="0.3">
      <c r="A3" s="12" t="s">
        <v>40</v>
      </c>
      <c r="B3" s="12" t="s">
        <v>50</v>
      </c>
      <c r="C3" s="12" t="s">
        <v>66</v>
      </c>
    </row>
    <row r="4" spans="1:3" ht="21.75" customHeight="1" x14ac:dyDescent="0.3">
      <c r="A4" s="12" t="s">
        <v>41</v>
      </c>
      <c r="B4" s="12" t="s">
        <v>65</v>
      </c>
      <c r="C4" s="12" t="s">
        <v>51</v>
      </c>
    </row>
    <row r="5" spans="1:3" ht="18.75" customHeight="1" x14ac:dyDescent="0.3">
      <c r="A5" s="10"/>
      <c r="B5" s="10"/>
      <c r="C5" s="10"/>
    </row>
    <row r="6" spans="1:3" ht="18.75" customHeight="1" x14ac:dyDescent="0.3">
      <c r="A6" s="33"/>
      <c r="B6" s="33"/>
      <c r="C6" s="33"/>
    </row>
    <row r="7" spans="1:3" x14ac:dyDescent="0.3">
      <c r="A7" s="52" t="s">
        <v>55</v>
      </c>
      <c r="B7" s="52"/>
      <c r="C7" s="52"/>
    </row>
    <row r="8" spans="1:3" x14ac:dyDescent="0.3">
      <c r="A8" s="51" t="s">
        <v>53</v>
      </c>
      <c r="B8" s="51"/>
      <c r="C8" s="51"/>
    </row>
    <row r="9" spans="1:3" ht="30" customHeight="1" x14ac:dyDescent="0.3">
      <c r="A9" s="51"/>
      <c r="B9" s="51"/>
      <c r="C9" s="51"/>
    </row>
    <row r="10" spans="1:3" x14ac:dyDescent="0.3">
      <c r="A10" s="51" t="s">
        <v>54</v>
      </c>
      <c r="B10" s="53"/>
      <c r="C10" s="53"/>
    </row>
    <row r="11" spans="1:3" x14ac:dyDescent="0.3">
      <c r="A11" s="53"/>
      <c r="B11" s="53"/>
      <c r="C11" s="53"/>
    </row>
    <row r="12" spans="1:3" x14ac:dyDescent="0.3">
      <c r="A12" s="53"/>
      <c r="B12" s="53"/>
      <c r="C12" s="53"/>
    </row>
    <row r="13" spans="1:3" x14ac:dyDescent="0.3">
      <c r="A13" s="53"/>
      <c r="B13" s="53"/>
      <c r="C13" s="53"/>
    </row>
    <row r="14" spans="1:3" x14ac:dyDescent="0.3">
      <c r="A14" s="53"/>
      <c r="B14" s="53"/>
      <c r="C14" s="53"/>
    </row>
    <row r="15" spans="1:3" x14ac:dyDescent="0.3">
      <c r="A15" s="53"/>
      <c r="B15" s="53"/>
      <c r="C15" s="53"/>
    </row>
    <row r="16" spans="1:3" ht="292.5" customHeight="1" x14ac:dyDescent="0.3">
      <c r="A16" s="53"/>
      <c r="B16" s="53"/>
      <c r="C16" s="53"/>
    </row>
    <row r="17" spans="1:3" x14ac:dyDescent="0.3">
      <c r="A17" s="51" t="s">
        <v>64</v>
      </c>
      <c r="B17" s="51"/>
      <c r="C17" s="51"/>
    </row>
    <row r="18" spans="1:3" x14ac:dyDescent="0.3">
      <c r="A18" s="51"/>
      <c r="B18" s="51"/>
      <c r="C18" s="51"/>
    </row>
    <row r="19" spans="1:3" x14ac:dyDescent="0.3">
      <c r="A19" s="51"/>
      <c r="B19" s="51"/>
      <c r="C19" s="51"/>
    </row>
    <row r="20" spans="1:3" ht="33.75" customHeight="1" x14ac:dyDescent="0.3">
      <c r="A20" s="51"/>
      <c r="B20" s="51"/>
      <c r="C20" s="51"/>
    </row>
  </sheetData>
  <mergeCells count="4">
    <mergeCell ref="A8:C9"/>
    <mergeCell ref="A7:C7"/>
    <mergeCell ref="A10:C16"/>
    <mergeCell ref="A17:C20"/>
  </mergeCells>
  <pageMargins left="0.51181102362204722" right="0.51181102362204722" top="0.78740157480314965" bottom="0.78740157480314965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Serviços</vt:lpstr>
      <vt:lpstr>Produto Nacional</vt:lpstr>
      <vt:lpstr>Produto Importado</vt:lpstr>
      <vt:lpstr>Valor Global Final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Helenise Wanier Silva</dc:creator>
  <cp:lastModifiedBy>Mara Rubia dos Reis</cp:lastModifiedBy>
  <cp:lastPrinted>2022-05-10T20:32:40Z</cp:lastPrinted>
  <dcterms:created xsi:type="dcterms:W3CDTF">2022-04-27T14:44:29Z</dcterms:created>
  <dcterms:modified xsi:type="dcterms:W3CDTF">2023-01-31T15:25:49Z</dcterms:modified>
</cp:coreProperties>
</file>